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DP\Optimizacija lagera__plan ulaza-izlaza\00_2026\"/>
    </mc:Choice>
  </mc:AlternateContent>
  <xr:revisionPtr revIDLastSave="0" documentId="13_ncr:1_{1A48C1BC-7093-4354-B267-0776B1876205}" xr6:coauthVersionLast="47" xr6:coauthVersionMax="47" xr10:uidLastSave="{00000000-0000-0000-0000-000000000000}"/>
  <bookViews>
    <workbookView xWindow="-28920" yWindow="-2760" windowWidth="29040" windowHeight="15720" tabRatio="500" xr2:uid="{00000000-000D-0000-FFFF-FFFF00000000}"/>
  </bookViews>
  <sheets>
    <sheet name="Ulaz" sheetId="1" r:id="rId1"/>
    <sheet name="Izlaz COGS" sheetId="2" r:id="rId2"/>
    <sheet name="Izlaz VPC" sheetId="3" state="hidden" r:id="rId3"/>
    <sheet name="Baza" sheetId="4" state="hidden" r:id="rId4"/>
    <sheet name="Kretanje Lagera" sheetId="5" r:id="rId5"/>
    <sheet name="drinkware" sheetId="6" state="hidden" r:id="rId6"/>
    <sheet name="fitness" sheetId="7" state="hidden" r:id="rId7"/>
    <sheet name="gadgeti" sheetId="8" state="hidden" r:id="rId8"/>
    <sheet name="food" sheetId="9" state="hidden" r:id="rId9"/>
  </sheets>
  <definedNames>
    <definedName name="_xlnm._FilterDatabase" localSheetId="5" hidden="1">drinkware!$A$1:$E$27</definedName>
    <definedName name="_xlnm._FilterDatabase" localSheetId="6" hidden="1">fitness!$A$1:$F$41</definedName>
    <definedName name="_xlnm._FilterDatabase" localSheetId="8" hidden="1">food!$A$1:$E$50</definedName>
    <definedName name="_xlnm._FilterDatabase" localSheetId="1" hidden="1">'Izlaz COGS'!$A$5:$B$150</definedName>
    <definedName name="_xlnm._FilterDatabase" localSheetId="4" hidden="1">'Kretanje Lagera'!$A$5:$B$146</definedName>
    <definedName name="_xlnm._FilterDatabase" localSheetId="0" hidden="1">Ulaz!$A$5:$B$146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52" i="5" l="1"/>
  <c r="W146" i="5" l="1"/>
  <c r="X146" i="5" s="1"/>
  <c r="Y146" i="5" s="1"/>
  <c r="Z146" i="5" s="1"/>
  <c r="AA146" i="5" s="1"/>
  <c r="AB146" i="5" s="1"/>
  <c r="AC146" i="5" s="1"/>
  <c r="AD146" i="5" s="1"/>
  <c r="AE146" i="5" s="1"/>
  <c r="AF146" i="5" s="1"/>
  <c r="AG146" i="5" s="1"/>
  <c r="AH146" i="5" s="1"/>
  <c r="AI146" i="5" s="1"/>
  <c r="AJ146" i="5" s="1"/>
  <c r="AK146" i="5" s="1"/>
  <c r="AL146" i="5" s="1"/>
  <c r="AM146" i="5" s="1"/>
  <c r="AN146" i="5" s="1"/>
  <c r="AO146" i="5" s="1"/>
  <c r="AP146" i="5" s="1"/>
  <c r="AQ146" i="5" s="1"/>
  <c r="AR146" i="5" s="1"/>
  <c r="AS146" i="5" s="1"/>
  <c r="AT146" i="5" s="1"/>
  <c r="AU146" i="5" s="1"/>
  <c r="AV146" i="5" s="1"/>
  <c r="AW146" i="5" s="1"/>
  <c r="AX146" i="5" s="1"/>
  <c r="AY146" i="5" s="1"/>
  <c r="AZ146" i="5" s="1"/>
  <c r="BA146" i="5" s="1"/>
  <c r="BB146" i="5" s="1"/>
  <c r="BC146" i="5" s="1"/>
  <c r="W145" i="5"/>
  <c r="X145" i="5" s="1"/>
  <c r="Y145" i="5" s="1"/>
  <c r="Z145" i="5" s="1"/>
  <c r="AA145" i="5" s="1"/>
  <c r="AB145" i="5" s="1"/>
  <c r="AC145" i="5" s="1"/>
  <c r="AD145" i="5" s="1"/>
  <c r="AE145" i="5" s="1"/>
  <c r="AF145" i="5" s="1"/>
  <c r="AG145" i="5" s="1"/>
  <c r="AH145" i="5" s="1"/>
  <c r="AI145" i="5" s="1"/>
  <c r="AJ145" i="5" s="1"/>
  <c r="AK145" i="5" s="1"/>
  <c r="AL145" i="5" s="1"/>
  <c r="AM145" i="5" s="1"/>
  <c r="AN145" i="5" s="1"/>
  <c r="AO145" i="5" s="1"/>
  <c r="AP145" i="5" s="1"/>
  <c r="AQ145" i="5" s="1"/>
  <c r="AR145" i="5" s="1"/>
  <c r="AS145" i="5" s="1"/>
  <c r="AT145" i="5" s="1"/>
  <c r="AU145" i="5" s="1"/>
  <c r="AV145" i="5" s="1"/>
  <c r="AW145" i="5" s="1"/>
  <c r="AX145" i="5" s="1"/>
  <c r="AY145" i="5" s="1"/>
  <c r="AZ145" i="5" s="1"/>
  <c r="BA145" i="5" s="1"/>
  <c r="BB145" i="5" s="1"/>
  <c r="BC145" i="5" s="1"/>
  <c r="W144" i="5"/>
  <c r="X144" i="5" s="1"/>
  <c r="Y144" i="5" s="1"/>
  <c r="Z144" i="5" s="1"/>
  <c r="AA144" i="5" s="1"/>
  <c r="AB144" i="5" s="1"/>
  <c r="AC144" i="5" s="1"/>
  <c r="AD144" i="5" s="1"/>
  <c r="AE144" i="5" s="1"/>
  <c r="AF144" i="5" s="1"/>
  <c r="AG144" i="5" s="1"/>
  <c r="AH144" i="5" s="1"/>
  <c r="AI144" i="5" s="1"/>
  <c r="AJ144" i="5" s="1"/>
  <c r="AK144" i="5" s="1"/>
  <c r="AL144" i="5" s="1"/>
  <c r="AM144" i="5" s="1"/>
  <c r="AN144" i="5" s="1"/>
  <c r="AO144" i="5" s="1"/>
  <c r="AP144" i="5" s="1"/>
  <c r="AQ144" i="5" s="1"/>
  <c r="AR144" i="5" s="1"/>
  <c r="AS144" i="5" s="1"/>
  <c r="AT144" i="5" s="1"/>
  <c r="AU144" i="5" s="1"/>
  <c r="AV144" i="5" s="1"/>
  <c r="AW144" i="5" s="1"/>
  <c r="AX144" i="5" s="1"/>
  <c r="AY144" i="5" s="1"/>
  <c r="AZ144" i="5" s="1"/>
  <c r="BA144" i="5" s="1"/>
  <c r="BB144" i="5" s="1"/>
  <c r="BC144" i="5" s="1"/>
  <c r="W143" i="5"/>
  <c r="X143" i="5" s="1"/>
  <c r="Y143" i="5" s="1"/>
  <c r="Z143" i="5" s="1"/>
  <c r="AA143" i="5" s="1"/>
  <c r="AB143" i="5" s="1"/>
  <c r="AC143" i="5" s="1"/>
  <c r="AD143" i="5" s="1"/>
  <c r="AE143" i="5" s="1"/>
  <c r="AF143" i="5" s="1"/>
  <c r="AG143" i="5" s="1"/>
  <c r="AH143" i="5" s="1"/>
  <c r="AI143" i="5" s="1"/>
  <c r="AJ143" i="5" s="1"/>
  <c r="AK143" i="5" s="1"/>
  <c r="AL143" i="5" s="1"/>
  <c r="AM143" i="5" s="1"/>
  <c r="AN143" i="5" s="1"/>
  <c r="AO143" i="5" s="1"/>
  <c r="AP143" i="5" s="1"/>
  <c r="AQ143" i="5" s="1"/>
  <c r="AR143" i="5" s="1"/>
  <c r="AS143" i="5" s="1"/>
  <c r="AT143" i="5" s="1"/>
  <c r="AU143" i="5" s="1"/>
  <c r="AV143" i="5" s="1"/>
  <c r="AW143" i="5" s="1"/>
  <c r="AX143" i="5" s="1"/>
  <c r="AY143" i="5" s="1"/>
  <c r="AZ143" i="5" s="1"/>
  <c r="BA143" i="5" s="1"/>
  <c r="BB143" i="5" s="1"/>
  <c r="BC143" i="5" s="1"/>
  <c r="W142" i="5"/>
  <c r="X142" i="5" s="1"/>
  <c r="Y142" i="5" s="1"/>
  <c r="Z142" i="5" s="1"/>
  <c r="AA142" i="5" s="1"/>
  <c r="AB142" i="5" s="1"/>
  <c r="AC142" i="5" s="1"/>
  <c r="AD142" i="5" s="1"/>
  <c r="AE142" i="5" s="1"/>
  <c r="AF142" i="5" s="1"/>
  <c r="AG142" i="5" s="1"/>
  <c r="AH142" i="5" s="1"/>
  <c r="AI142" i="5" s="1"/>
  <c r="AJ142" i="5" s="1"/>
  <c r="AK142" i="5" s="1"/>
  <c r="AL142" i="5" s="1"/>
  <c r="AM142" i="5" s="1"/>
  <c r="AN142" i="5" s="1"/>
  <c r="AO142" i="5" s="1"/>
  <c r="AP142" i="5" s="1"/>
  <c r="AQ142" i="5" s="1"/>
  <c r="AR142" i="5" s="1"/>
  <c r="AS142" i="5" s="1"/>
  <c r="AT142" i="5" s="1"/>
  <c r="AU142" i="5" s="1"/>
  <c r="AV142" i="5" s="1"/>
  <c r="AW142" i="5" s="1"/>
  <c r="AX142" i="5" s="1"/>
  <c r="AY142" i="5" s="1"/>
  <c r="AZ142" i="5" s="1"/>
  <c r="BA142" i="5" s="1"/>
  <c r="BB142" i="5" s="1"/>
  <c r="BC142" i="5" s="1"/>
  <c r="W141" i="5"/>
  <c r="X141" i="5" s="1"/>
  <c r="Y141" i="5" s="1"/>
  <c r="Z141" i="5" s="1"/>
  <c r="AA141" i="5" s="1"/>
  <c r="AB141" i="5" s="1"/>
  <c r="AC141" i="5" s="1"/>
  <c r="AD141" i="5" s="1"/>
  <c r="AE141" i="5" s="1"/>
  <c r="AF141" i="5" s="1"/>
  <c r="AG141" i="5" s="1"/>
  <c r="AH141" i="5" s="1"/>
  <c r="AI141" i="5" s="1"/>
  <c r="AJ141" i="5" s="1"/>
  <c r="AK141" i="5" s="1"/>
  <c r="AL141" i="5" s="1"/>
  <c r="AM141" i="5" s="1"/>
  <c r="AN141" i="5" s="1"/>
  <c r="AO141" i="5" s="1"/>
  <c r="AP141" i="5" s="1"/>
  <c r="AQ141" i="5" s="1"/>
  <c r="AR141" i="5" s="1"/>
  <c r="AS141" i="5" s="1"/>
  <c r="AT141" i="5" s="1"/>
  <c r="AU141" i="5" s="1"/>
  <c r="AV141" i="5" s="1"/>
  <c r="AW141" i="5" s="1"/>
  <c r="AX141" i="5" s="1"/>
  <c r="AY141" i="5" s="1"/>
  <c r="AZ141" i="5" s="1"/>
  <c r="BA141" i="5" s="1"/>
  <c r="BB141" i="5" s="1"/>
  <c r="BC141" i="5" s="1"/>
  <c r="W140" i="5"/>
  <c r="X140" i="5" s="1"/>
  <c r="Y140" i="5" s="1"/>
  <c r="Z140" i="5" s="1"/>
  <c r="AA140" i="5" s="1"/>
  <c r="AB140" i="5" s="1"/>
  <c r="AC140" i="5" s="1"/>
  <c r="AD140" i="5" s="1"/>
  <c r="AE140" i="5" s="1"/>
  <c r="AF140" i="5" s="1"/>
  <c r="AG140" i="5" s="1"/>
  <c r="AH140" i="5" s="1"/>
  <c r="AI140" i="5" s="1"/>
  <c r="AJ140" i="5" s="1"/>
  <c r="AK140" i="5" s="1"/>
  <c r="AL140" i="5" s="1"/>
  <c r="AM140" i="5" s="1"/>
  <c r="AN140" i="5" s="1"/>
  <c r="AO140" i="5" s="1"/>
  <c r="AP140" i="5" s="1"/>
  <c r="AQ140" i="5" s="1"/>
  <c r="AR140" i="5" s="1"/>
  <c r="AS140" i="5" s="1"/>
  <c r="AT140" i="5" s="1"/>
  <c r="AU140" i="5" s="1"/>
  <c r="AV140" i="5" s="1"/>
  <c r="AW140" i="5" s="1"/>
  <c r="AX140" i="5" s="1"/>
  <c r="AY140" i="5" s="1"/>
  <c r="AZ140" i="5" s="1"/>
  <c r="BA140" i="5" s="1"/>
  <c r="BB140" i="5" s="1"/>
  <c r="BC140" i="5" s="1"/>
  <c r="W139" i="5"/>
  <c r="X139" i="5" s="1"/>
  <c r="Y139" i="5" s="1"/>
  <c r="Z139" i="5" s="1"/>
  <c r="AA139" i="5" s="1"/>
  <c r="AB139" i="5" s="1"/>
  <c r="AC139" i="5" s="1"/>
  <c r="AD139" i="5" s="1"/>
  <c r="AE139" i="5" s="1"/>
  <c r="AF139" i="5" s="1"/>
  <c r="AG139" i="5" s="1"/>
  <c r="AH139" i="5" s="1"/>
  <c r="AI139" i="5" s="1"/>
  <c r="AJ139" i="5" s="1"/>
  <c r="AK139" i="5" s="1"/>
  <c r="AL139" i="5" s="1"/>
  <c r="AM139" i="5" s="1"/>
  <c r="AN139" i="5" s="1"/>
  <c r="AO139" i="5" s="1"/>
  <c r="AP139" i="5" s="1"/>
  <c r="AQ139" i="5" s="1"/>
  <c r="AR139" i="5" s="1"/>
  <c r="AS139" i="5" s="1"/>
  <c r="AT139" i="5" s="1"/>
  <c r="AU139" i="5" s="1"/>
  <c r="AV139" i="5" s="1"/>
  <c r="AW139" i="5" s="1"/>
  <c r="AX139" i="5" s="1"/>
  <c r="AY139" i="5" s="1"/>
  <c r="AZ139" i="5" s="1"/>
  <c r="BA139" i="5" s="1"/>
  <c r="BB139" i="5" s="1"/>
  <c r="BC139" i="5" s="1"/>
  <c r="W138" i="5"/>
  <c r="X138" i="5" s="1"/>
  <c r="Y138" i="5" s="1"/>
  <c r="Z138" i="5" s="1"/>
  <c r="AA138" i="5" s="1"/>
  <c r="AB138" i="5" s="1"/>
  <c r="AC138" i="5" s="1"/>
  <c r="AD138" i="5" s="1"/>
  <c r="AE138" i="5" s="1"/>
  <c r="AF138" i="5" s="1"/>
  <c r="AG138" i="5" s="1"/>
  <c r="AH138" i="5" s="1"/>
  <c r="AI138" i="5" s="1"/>
  <c r="AJ138" i="5" s="1"/>
  <c r="AK138" i="5" s="1"/>
  <c r="AL138" i="5" s="1"/>
  <c r="AM138" i="5" s="1"/>
  <c r="AN138" i="5" s="1"/>
  <c r="AO138" i="5" s="1"/>
  <c r="AP138" i="5" s="1"/>
  <c r="AQ138" i="5" s="1"/>
  <c r="AR138" i="5" s="1"/>
  <c r="AS138" i="5" s="1"/>
  <c r="AT138" i="5" s="1"/>
  <c r="AU138" i="5" s="1"/>
  <c r="AV138" i="5" s="1"/>
  <c r="AW138" i="5" s="1"/>
  <c r="AX138" i="5" s="1"/>
  <c r="AY138" i="5" s="1"/>
  <c r="AZ138" i="5" s="1"/>
  <c r="BA138" i="5" s="1"/>
  <c r="BB138" i="5" s="1"/>
  <c r="BC138" i="5" s="1"/>
  <c r="W137" i="5"/>
  <c r="X137" i="5" s="1"/>
  <c r="Y137" i="5" s="1"/>
  <c r="Z137" i="5" s="1"/>
  <c r="AA137" i="5" s="1"/>
  <c r="AB137" i="5" s="1"/>
  <c r="AC137" i="5" s="1"/>
  <c r="AD137" i="5" s="1"/>
  <c r="AE137" i="5" s="1"/>
  <c r="AF137" i="5" s="1"/>
  <c r="AG137" i="5" s="1"/>
  <c r="AH137" i="5" s="1"/>
  <c r="AI137" i="5" s="1"/>
  <c r="AJ137" i="5" s="1"/>
  <c r="AK137" i="5" s="1"/>
  <c r="AL137" i="5" s="1"/>
  <c r="AM137" i="5" s="1"/>
  <c r="AN137" i="5" s="1"/>
  <c r="AO137" i="5" s="1"/>
  <c r="AP137" i="5" s="1"/>
  <c r="AQ137" i="5" s="1"/>
  <c r="AR137" i="5" s="1"/>
  <c r="AS137" i="5" s="1"/>
  <c r="AT137" i="5" s="1"/>
  <c r="AU137" i="5" s="1"/>
  <c r="AV137" i="5" s="1"/>
  <c r="AW137" i="5" s="1"/>
  <c r="AX137" i="5" s="1"/>
  <c r="AY137" i="5" s="1"/>
  <c r="AZ137" i="5" s="1"/>
  <c r="BA137" i="5" s="1"/>
  <c r="BB137" i="5" s="1"/>
  <c r="BC137" i="5" s="1"/>
  <c r="W136" i="5"/>
  <c r="X136" i="5" s="1"/>
  <c r="Y136" i="5" s="1"/>
  <c r="Z136" i="5" s="1"/>
  <c r="AA136" i="5" s="1"/>
  <c r="AB136" i="5" s="1"/>
  <c r="AC136" i="5" s="1"/>
  <c r="AD136" i="5" s="1"/>
  <c r="AE136" i="5" s="1"/>
  <c r="AF136" i="5" s="1"/>
  <c r="AG136" i="5" s="1"/>
  <c r="AH136" i="5" s="1"/>
  <c r="AI136" i="5" s="1"/>
  <c r="AJ136" i="5" s="1"/>
  <c r="AK136" i="5" s="1"/>
  <c r="AL136" i="5" s="1"/>
  <c r="AM136" i="5" s="1"/>
  <c r="AN136" i="5" s="1"/>
  <c r="AO136" i="5" s="1"/>
  <c r="AP136" i="5" s="1"/>
  <c r="AQ136" i="5" s="1"/>
  <c r="AR136" i="5" s="1"/>
  <c r="AS136" i="5" s="1"/>
  <c r="AT136" i="5" s="1"/>
  <c r="AU136" i="5" s="1"/>
  <c r="AV136" i="5" s="1"/>
  <c r="AW136" i="5" s="1"/>
  <c r="AX136" i="5" s="1"/>
  <c r="AY136" i="5" s="1"/>
  <c r="AZ136" i="5" s="1"/>
  <c r="BA136" i="5" s="1"/>
  <c r="BB136" i="5" s="1"/>
  <c r="BC136" i="5" s="1"/>
  <c r="W135" i="5"/>
  <c r="X135" i="5" s="1"/>
  <c r="Y135" i="5" s="1"/>
  <c r="Z135" i="5" s="1"/>
  <c r="AA135" i="5" s="1"/>
  <c r="AB135" i="5" s="1"/>
  <c r="AC135" i="5" s="1"/>
  <c r="AD135" i="5" s="1"/>
  <c r="AE135" i="5" s="1"/>
  <c r="AF135" i="5" s="1"/>
  <c r="AG135" i="5" s="1"/>
  <c r="AH135" i="5" s="1"/>
  <c r="AI135" i="5" s="1"/>
  <c r="AJ135" i="5" s="1"/>
  <c r="AK135" i="5" s="1"/>
  <c r="AL135" i="5" s="1"/>
  <c r="AM135" i="5" s="1"/>
  <c r="AN135" i="5" s="1"/>
  <c r="AO135" i="5" s="1"/>
  <c r="AP135" i="5" s="1"/>
  <c r="AQ135" i="5" s="1"/>
  <c r="AR135" i="5" s="1"/>
  <c r="AS135" i="5" s="1"/>
  <c r="AT135" i="5" s="1"/>
  <c r="AU135" i="5" s="1"/>
  <c r="AV135" i="5" s="1"/>
  <c r="AW135" i="5" s="1"/>
  <c r="AX135" i="5" s="1"/>
  <c r="AY135" i="5" s="1"/>
  <c r="AZ135" i="5" s="1"/>
  <c r="BA135" i="5" s="1"/>
  <c r="BB135" i="5" s="1"/>
  <c r="BC135" i="5" s="1"/>
  <c r="W134" i="5"/>
  <c r="X134" i="5" s="1"/>
  <c r="Y134" i="5" s="1"/>
  <c r="Z134" i="5" s="1"/>
  <c r="AA134" i="5" s="1"/>
  <c r="AB134" i="5" s="1"/>
  <c r="AC134" i="5" s="1"/>
  <c r="AD134" i="5" s="1"/>
  <c r="AE134" i="5" s="1"/>
  <c r="AF134" i="5" s="1"/>
  <c r="AG134" i="5" s="1"/>
  <c r="AH134" i="5" s="1"/>
  <c r="AI134" i="5" s="1"/>
  <c r="AJ134" i="5" s="1"/>
  <c r="AK134" i="5" s="1"/>
  <c r="AL134" i="5" s="1"/>
  <c r="AM134" i="5" s="1"/>
  <c r="AN134" i="5" s="1"/>
  <c r="AO134" i="5" s="1"/>
  <c r="AP134" i="5" s="1"/>
  <c r="AQ134" i="5" s="1"/>
  <c r="AR134" i="5" s="1"/>
  <c r="AS134" i="5" s="1"/>
  <c r="AT134" i="5" s="1"/>
  <c r="AU134" i="5" s="1"/>
  <c r="AV134" i="5" s="1"/>
  <c r="AW134" i="5" s="1"/>
  <c r="AX134" i="5" s="1"/>
  <c r="AY134" i="5" s="1"/>
  <c r="AZ134" i="5" s="1"/>
  <c r="BA134" i="5" s="1"/>
  <c r="BB134" i="5" s="1"/>
  <c r="BC134" i="5" s="1"/>
  <c r="W133" i="5"/>
  <c r="X133" i="5" s="1"/>
  <c r="Y133" i="5" s="1"/>
  <c r="Z133" i="5" s="1"/>
  <c r="AA133" i="5" s="1"/>
  <c r="AB133" i="5" s="1"/>
  <c r="AC133" i="5" s="1"/>
  <c r="AD133" i="5" s="1"/>
  <c r="AE133" i="5" s="1"/>
  <c r="AF133" i="5" s="1"/>
  <c r="AG133" i="5" s="1"/>
  <c r="AH133" i="5" s="1"/>
  <c r="AI133" i="5" s="1"/>
  <c r="AJ133" i="5" s="1"/>
  <c r="AK133" i="5" s="1"/>
  <c r="AL133" i="5" s="1"/>
  <c r="AM133" i="5" s="1"/>
  <c r="AN133" i="5" s="1"/>
  <c r="AO133" i="5" s="1"/>
  <c r="AP133" i="5" s="1"/>
  <c r="AQ133" i="5" s="1"/>
  <c r="AR133" i="5" s="1"/>
  <c r="AS133" i="5" s="1"/>
  <c r="AT133" i="5" s="1"/>
  <c r="AU133" i="5" s="1"/>
  <c r="AV133" i="5" s="1"/>
  <c r="AW133" i="5" s="1"/>
  <c r="AX133" i="5" s="1"/>
  <c r="AY133" i="5" s="1"/>
  <c r="AZ133" i="5" s="1"/>
  <c r="BA133" i="5" s="1"/>
  <c r="BB133" i="5" s="1"/>
  <c r="BC133" i="5" s="1"/>
  <c r="W132" i="5"/>
  <c r="X132" i="5" s="1"/>
  <c r="Y132" i="5" s="1"/>
  <c r="Z132" i="5" s="1"/>
  <c r="AA132" i="5" s="1"/>
  <c r="AB132" i="5" s="1"/>
  <c r="AC132" i="5" s="1"/>
  <c r="AD132" i="5" s="1"/>
  <c r="AE132" i="5" s="1"/>
  <c r="AF132" i="5" s="1"/>
  <c r="AG132" i="5" s="1"/>
  <c r="AH132" i="5" s="1"/>
  <c r="AI132" i="5" s="1"/>
  <c r="AJ132" i="5" s="1"/>
  <c r="AK132" i="5" s="1"/>
  <c r="AL132" i="5" s="1"/>
  <c r="AM132" i="5" s="1"/>
  <c r="AN132" i="5" s="1"/>
  <c r="AO132" i="5" s="1"/>
  <c r="AP132" i="5" s="1"/>
  <c r="AQ132" i="5" s="1"/>
  <c r="AR132" i="5" s="1"/>
  <c r="AS132" i="5" s="1"/>
  <c r="AT132" i="5" s="1"/>
  <c r="AU132" i="5" s="1"/>
  <c r="AV132" i="5" s="1"/>
  <c r="AW132" i="5" s="1"/>
  <c r="AX132" i="5" s="1"/>
  <c r="AY132" i="5" s="1"/>
  <c r="AZ132" i="5" s="1"/>
  <c r="BA132" i="5" s="1"/>
  <c r="BB132" i="5" s="1"/>
  <c r="BC132" i="5" s="1"/>
  <c r="W131" i="5"/>
  <c r="X131" i="5" s="1"/>
  <c r="Y131" i="5" s="1"/>
  <c r="Z131" i="5" s="1"/>
  <c r="AA131" i="5" s="1"/>
  <c r="AB131" i="5" s="1"/>
  <c r="AC131" i="5" s="1"/>
  <c r="AD131" i="5" s="1"/>
  <c r="AE131" i="5" s="1"/>
  <c r="AF131" i="5" s="1"/>
  <c r="AG131" i="5" s="1"/>
  <c r="AH131" i="5" s="1"/>
  <c r="AI131" i="5" s="1"/>
  <c r="AJ131" i="5" s="1"/>
  <c r="AK131" i="5" s="1"/>
  <c r="AL131" i="5" s="1"/>
  <c r="AM131" i="5" s="1"/>
  <c r="AN131" i="5" s="1"/>
  <c r="AO131" i="5" s="1"/>
  <c r="AP131" i="5" s="1"/>
  <c r="AQ131" i="5" s="1"/>
  <c r="AR131" i="5" s="1"/>
  <c r="AS131" i="5" s="1"/>
  <c r="AT131" i="5" s="1"/>
  <c r="AU131" i="5" s="1"/>
  <c r="AV131" i="5" s="1"/>
  <c r="AW131" i="5" s="1"/>
  <c r="AX131" i="5" s="1"/>
  <c r="AY131" i="5" s="1"/>
  <c r="AZ131" i="5" s="1"/>
  <c r="BA131" i="5" s="1"/>
  <c r="BB131" i="5" s="1"/>
  <c r="BC131" i="5" s="1"/>
  <c r="W130" i="5"/>
  <c r="X130" i="5" s="1"/>
  <c r="Y130" i="5" s="1"/>
  <c r="Z130" i="5" s="1"/>
  <c r="AA130" i="5" s="1"/>
  <c r="AB130" i="5" s="1"/>
  <c r="AC130" i="5" s="1"/>
  <c r="AD130" i="5" s="1"/>
  <c r="AE130" i="5" s="1"/>
  <c r="AF130" i="5" s="1"/>
  <c r="AG130" i="5" s="1"/>
  <c r="AH130" i="5" s="1"/>
  <c r="AI130" i="5" s="1"/>
  <c r="AJ130" i="5" s="1"/>
  <c r="AK130" i="5" s="1"/>
  <c r="AL130" i="5" s="1"/>
  <c r="AM130" i="5" s="1"/>
  <c r="AN130" i="5" s="1"/>
  <c r="AO130" i="5" s="1"/>
  <c r="AP130" i="5" s="1"/>
  <c r="AQ130" i="5" s="1"/>
  <c r="AR130" i="5" s="1"/>
  <c r="AS130" i="5" s="1"/>
  <c r="AT130" i="5" s="1"/>
  <c r="AU130" i="5" s="1"/>
  <c r="AV130" i="5" s="1"/>
  <c r="AW130" i="5" s="1"/>
  <c r="AX130" i="5" s="1"/>
  <c r="AY130" i="5" s="1"/>
  <c r="AZ130" i="5" s="1"/>
  <c r="BA130" i="5" s="1"/>
  <c r="BB130" i="5" s="1"/>
  <c r="BC130" i="5" s="1"/>
  <c r="W129" i="5"/>
  <c r="X129" i="5" s="1"/>
  <c r="Y129" i="5" s="1"/>
  <c r="Z129" i="5" s="1"/>
  <c r="AA129" i="5" s="1"/>
  <c r="AB129" i="5" s="1"/>
  <c r="AC129" i="5" s="1"/>
  <c r="AD129" i="5" s="1"/>
  <c r="AE129" i="5" s="1"/>
  <c r="AF129" i="5" s="1"/>
  <c r="AG129" i="5" s="1"/>
  <c r="AH129" i="5" s="1"/>
  <c r="AI129" i="5" s="1"/>
  <c r="AJ129" i="5" s="1"/>
  <c r="AK129" i="5" s="1"/>
  <c r="AL129" i="5" s="1"/>
  <c r="AM129" i="5" s="1"/>
  <c r="AN129" i="5" s="1"/>
  <c r="AO129" i="5" s="1"/>
  <c r="AP129" i="5" s="1"/>
  <c r="AQ129" i="5" s="1"/>
  <c r="AR129" i="5" s="1"/>
  <c r="AS129" i="5" s="1"/>
  <c r="AT129" i="5" s="1"/>
  <c r="AU129" i="5" s="1"/>
  <c r="AV129" i="5" s="1"/>
  <c r="AW129" i="5" s="1"/>
  <c r="AX129" i="5" s="1"/>
  <c r="AY129" i="5" s="1"/>
  <c r="AZ129" i="5" s="1"/>
  <c r="BA129" i="5" s="1"/>
  <c r="BB129" i="5" s="1"/>
  <c r="BC129" i="5" s="1"/>
  <c r="W128" i="5"/>
  <c r="X128" i="5" s="1"/>
  <c r="Y128" i="5" s="1"/>
  <c r="Z128" i="5" s="1"/>
  <c r="AA128" i="5" s="1"/>
  <c r="AB128" i="5" s="1"/>
  <c r="AC128" i="5" s="1"/>
  <c r="AD128" i="5" s="1"/>
  <c r="AE128" i="5" s="1"/>
  <c r="AF128" i="5" s="1"/>
  <c r="AG128" i="5" s="1"/>
  <c r="AH128" i="5" s="1"/>
  <c r="AI128" i="5" s="1"/>
  <c r="AJ128" i="5" s="1"/>
  <c r="AK128" i="5" s="1"/>
  <c r="AL128" i="5" s="1"/>
  <c r="AM128" i="5" s="1"/>
  <c r="AN128" i="5" s="1"/>
  <c r="AO128" i="5" s="1"/>
  <c r="AP128" i="5" s="1"/>
  <c r="AQ128" i="5" s="1"/>
  <c r="AR128" i="5" s="1"/>
  <c r="AS128" i="5" s="1"/>
  <c r="AT128" i="5" s="1"/>
  <c r="AU128" i="5" s="1"/>
  <c r="AV128" i="5" s="1"/>
  <c r="AW128" i="5" s="1"/>
  <c r="AX128" i="5" s="1"/>
  <c r="AY128" i="5" s="1"/>
  <c r="AZ128" i="5" s="1"/>
  <c r="BA128" i="5" s="1"/>
  <c r="BB128" i="5" s="1"/>
  <c r="BC128" i="5" s="1"/>
  <c r="W127" i="5"/>
  <c r="X127" i="5" s="1"/>
  <c r="Y127" i="5" s="1"/>
  <c r="Z127" i="5" s="1"/>
  <c r="AA127" i="5" s="1"/>
  <c r="AB127" i="5" s="1"/>
  <c r="AC127" i="5" s="1"/>
  <c r="AD127" i="5" s="1"/>
  <c r="AE127" i="5" s="1"/>
  <c r="AF127" i="5" s="1"/>
  <c r="AG127" i="5" s="1"/>
  <c r="AH127" i="5" s="1"/>
  <c r="AI127" i="5" s="1"/>
  <c r="AJ127" i="5" s="1"/>
  <c r="AK127" i="5" s="1"/>
  <c r="AL127" i="5" s="1"/>
  <c r="AM127" i="5" s="1"/>
  <c r="AN127" i="5" s="1"/>
  <c r="AO127" i="5" s="1"/>
  <c r="AP127" i="5" s="1"/>
  <c r="AQ127" i="5" s="1"/>
  <c r="AR127" i="5" s="1"/>
  <c r="AS127" i="5" s="1"/>
  <c r="AT127" i="5" s="1"/>
  <c r="AU127" i="5" s="1"/>
  <c r="AV127" i="5" s="1"/>
  <c r="AW127" i="5" s="1"/>
  <c r="AX127" i="5" s="1"/>
  <c r="AY127" i="5" s="1"/>
  <c r="AZ127" i="5" s="1"/>
  <c r="BA127" i="5" s="1"/>
  <c r="BB127" i="5" s="1"/>
  <c r="BC127" i="5" s="1"/>
  <c r="W126" i="5"/>
  <c r="X126" i="5" s="1"/>
  <c r="Y126" i="5" s="1"/>
  <c r="Z126" i="5" s="1"/>
  <c r="AA126" i="5" s="1"/>
  <c r="AB126" i="5" s="1"/>
  <c r="AC126" i="5" s="1"/>
  <c r="AD126" i="5" s="1"/>
  <c r="AE126" i="5" s="1"/>
  <c r="AF126" i="5" s="1"/>
  <c r="AG126" i="5" s="1"/>
  <c r="AH126" i="5" s="1"/>
  <c r="AI126" i="5" s="1"/>
  <c r="AJ126" i="5" s="1"/>
  <c r="AK126" i="5" s="1"/>
  <c r="AL126" i="5" s="1"/>
  <c r="AM126" i="5" s="1"/>
  <c r="AN126" i="5" s="1"/>
  <c r="AO126" i="5" s="1"/>
  <c r="AP126" i="5" s="1"/>
  <c r="AQ126" i="5" s="1"/>
  <c r="AR126" i="5" s="1"/>
  <c r="AS126" i="5" s="1"/>
  <c r="AT126" i="5" s="1"/>
  <c r="AU126" i="5" s="1"/>
  <c r="AV126" i="5" s="1"/>
  <c r="AW126" i="5" s="1"/>
  <c r="AX126" i="5" s="1"/>
  <c r="AY126" i="5" s="1"/>
  <c r="AZ126" i="5" s="1"/>
  <c r="BA126" i="5" s="1"/>
  <c r="BB126" i="5" s="1"/>
  <c r="BC126" i="5" s="1"/>
  <c r="W125" i="5"/>
  <c r="X125" i="5" s="1"/>
  <c r="Y125" i="5" s="1"/>
  <c r="Z125" i="5" s="1"/>
  <c r="AA125" i="5" s="1"/>
  <c r="AB125" i="5" s="1"/>
  <c r="AC125" i="5" s="1"/>
  <c r="AD125" i="5" s="1"/>
  <c r="AE125" i="5" s="1"/>
  <c r="AF125" i="5" s="1"/>
  <c r="AG125" i="5" s="1"/>
  <c r="AH125" i="5" s="1"/>
  <c r="AI125" i="5" s="1"/>
  <c r="AJ125" i="5" s="1"/>
  <c r="AK125" i="5" s="1"/>
  <c r="AL125" i="5" s="1"/>
  <c r="AM125" i="5" s="1"/>
  <c r="AN125" i="5" s="1"/>
  <c r="AO125" i="5" s="1"/>
  <c r="AP125" i="5" s="1"/>
  <c r="AQ125" i="5" s="1"/>
  <c r="AR125" i="5" s="1"/>
  <c r="AS125" i="5" s="1"/>
  <c r="AT125" i="5" s="1"/>
  <c r="AU125" i="5" s="1"/>
  <c r="AV125" i="5" s="1"/>
  <c r="AW125" i="5" s="1"/>
  <c r="AX125" i="5" s="1"/>
  <c r="AY125" i="5" s="1"/>
  <c r="AZ125" i="5" s="1"/>
  <c r="BA125" i="5" s="1"/>
  <c r="BB125" i="5" s="1"/>
  <c r="BC125" i="5" s="1"/>
  <c r="W124" i="5"/>
  <c r="X124" i="5" s="1"/>
  <c r="Y124" i="5" s="1"/>
  <c r="Z124" i="5" s="1"/>
  <c r="AA124" i="5" s="1"/>
  <c r="AB124" i="5" s="1"/>
  <c r="AC124" i="5" s="1"/>
  <c r="AD124" i="5" s="1"/>
  <c r="AE124" i="5" s="1"/>
  <c r="AF124" i="5" s="1"/>
  <c r="AG124" i="5" s="1"/>
  <c r="AH124" i="5" s="1"/>
  <c r="AI124" i="5" s="1"/>
  <c r="AJ124" i="5" s="1"/>
  <c r="AK124" i="5" s="1"/>
  <c r="AL124" i="5" s="1"/>
  <c r="AM124" i="5" s="1"/>
  <c r="AN124" i="5" s="1"/>
  <c r="AO124" i="5" s="1"/>
  <c r="AP124" i="5" s="1"/>
  <c r="AQ124" i="5" s="1"/>
  <c r="AR124" i="5" s="1"/>
  <c r="AS124" i="5" s="1"/>
  <c r="AT124" i="5" s="1"/>
  <c r="AU124" i="5" s="1"/>
  <c r="AV124" i="5" s="1"/>
  <c r="AW124" i="5" s="1"/>
  <c r="AX124" i="5" s="1"/>
  <c r="AY124" i="5" s="1"/>
  <c r="AZ124" i="5" s="1"/>
  <c r="BA124" i="5" s="1"/>
  <c r="BB124" i="5" s="1"/>
  <c r="BC124" i="5" s="1"/>
  <c r="W123" i="5"/>
  <c r="X123" i="5" s="1"/>
  <c r="Y123" i="5" s="1"/>
  <c r="Z123" i="5" s="1"/>
  <c r="AA123" i="5" s="1"/>
  <c r="AB123" i="5" s="1"/>
  <c r="AC123" i="5" s="1"/>
  <c r="AD123" i="5" s="1"/>
  <c r="AE123" i="5" s="1"/>
  <c r="AF123" i="5" s="1"/>
  <c r="AG123" i="5" s="1"/>
  <c r="AH123" i="5" s="1"/>
  <c r="AI123" i="5" s="1"/>
  <c r="AJ123" i="5" s="1"/>
  <c r="AK123" i="5" s="1"/>
  <c r="AL123" i="5" s="1"/>
  <c r="AM123" i="5" s="1"/>
  <c r="AN123" i="5" s="1"/>
  <c r="AO123" i="5" s="1"/>
  <c r="AP123" i="5" s="1"/>
  <c r="AQ123" i="5" s="1"/>
  <c r="AR123" i="5" s="1"/>
  <c r="AS123" i="5" s="1"/>
  <c r="AT123" i="5" s="1"/>
  <c r="AU123" i="5" s="1"/>
  <c r="AV123" i="5" s="1"/>
  <c r="AW123" i="5" s="1"/>
  <c r="AX123" i="5" s="1"/>
  <c r="AY123" i="5" s="1"/>
  <c r="AZ123" i="5" s="1"/>
  <c r="BA123" i="5" s="1"/>
  <c r="BB123" i="5" s="1"/>
  <c r="BC123" i="5" s="1"/>
  <c r="W122" i="5"/>
  <c r="X122" i="5" s="1"/>
  <c r="Y122" i="5" s="1"/>
  <c r="Z122" i="5" s="1"/>
  <c r="AA122" i="5" s="1"/>
  <c r="AB122" i="5" s="1"/>
  <c r="AC122" i="5" s="1"/>
  <c r="AD122" i="5" s="1"/>
  <c r="AE122" i="5" s="1"/>
  <c r="AF122" i="5" s="1"/>
  <c r="AG122" i="5" s="1"/>
  <c r="AH122" i="5" s="1"/>
  <c r="AI122" i="5" s="1"/>
  <c r="AJ122" i="5" s="1"/>
  <c r="AK122" i="5" s="1"/>
  <c r="AL122" i="5" s="1"/>
  <c r="AM122" i="5" s="1"/>
  <c r="AN122" i="5" s="1"/>
  <c r="AO122" i="5" s="1"/>
  <c r="AP122" i="5" s="1"/>
  <c r="AQ122" i="5" s="1"/>
  <c r="AR122" i="5" s="1"/>
  <c r="AS122" i="5" s="1"/>
  <c r="AT122" i="5" s="1"/>
  <c r="AU122" i="5" s="1"/>
  <c r="AV122" i="5" s="1"/>
  <c r="AW122" i="5" s="1"/>
  <c r="AX122" i="5" s="1"/>
  <c r="AY122" i="5" s="1"/>
  <c r="AZ122" i="5" s="1"/>
  <c r="BA122" i="5" s="1"/>
  <c r="BB122" i="5" s="1"/>
  <c r="BC122" i="5" s="1"/>
  <c r="W121" i="5"/>
  <c r="X121" i="5" s="1"/>
  <c r="Y121" i="5" s="1"/>
  <c r="Z121" i="5" s="1"/>
  <c r="AA121" i="5" s="1"/>
  <c r="AB121" i="5" s="1"/>
  <c r="AC121" i="5" s="1"/>
  <c r="AD121" i="5" s="1"/>
  <c r="AE121" i="5" s="1"/>
  <c r="AF121" i="5" s="1"/>
  <c r="AG121" i="5" s="1"/>
  <c r="AH121" i="5" s="1"/>
  <c r="AI121" i="5" s="1"/>
  <c r="AJ121" i="5" s="1"/>
  <c r="AK121" i="5" s="1"/>
  <c r="AL121" i="5" s="1"/>
  <c r="AM121" i="5" s="1"/>
  <c r="AN121" i="5" s="1"/>
  <c r="AO121" i="5" s="1"/>
  <c r="AP121" i="5" s="1"/>
  <c r="AQ121" i="5" s="1"/>
  <c r="AR121" i="5" s="1"/>
  <c r="AS121" i="5" s="1"/>
  <c r="AT121" i="5" s="1"/>
  <c r="AU121" i="5" s="1"/>
  <c r="AV121" i="5" s="1"/>
  <c r="AW121" i="5" s="1"/>
  <c r="AX121" i="5" s="1"/>
  <c r="AY121" i="5" s="1"/>
  <c r="AZ121" i="5" s="1"/>
  <c r="BA121" i="5" s="1"/>
  <c r="BB121" i="5" s="1"/>
  <c r="BC121" i="5" s="1"/>
  <c r="W120" i="5"/>
  <c r="X120" i="5" s="1"/>
  <c r="Y120" i="5" s="1"/>
  <c r="Z120" i="5" s="1"/>
  <c r="AA120" i="5" s="1"/>
  <c r="AB120" i="5" s="1"/>
  <c r="AC120" i="5" s="1"/>
  <c r="AD120" i="5" s="1"/>
  <c r="AE120" i="5" s="1"/>
  <c r="AF120" i="5" s="1"/>
  <c r="AG120" i="5" s="1"/>
  <c r="AH120" i="5" s="1"/>
  <c r="AI120" i="5" s="1"/>
  <c r="AJ120" i="5" s="1"/>
  <c r="AK120" i="5" s="1"/>
  <c r="AL120" i="5" s="1"/>
  <c r="AM120" i="5" s="1"/>
  <c r="AN120" i="5" s="1"/>
  <c r="AO120" i="5" s="1"/>
  <c r="AP120" i="5" s="1"/>
  <c r="AQ120" i="5" s="1"/>
  <c r="AR120" i="5" s="1"/>
  <c r="AS120" i="5" s="1"/>
  <c r="AT120" i="5" s="1"/>
  <c r="AU120" i="5" s="1"/>
  <c r="AV120" i="5" s="1"/>
  <c r="AW120" i="5" s="1"/>
  <c r="AX120" i="5" s="1"/>
  <c r="AY120" i="5" s="1"/>
  <c r="AZ120" i="5" s="1"/>
  <c r="BA120" i="5" s="1"/>
  <c r="BB120" i="5" s="1"/>
  <c r="BC120" i="5" s="1"/>
  <c r="W119" i="5"/>
  <c r="X119" i="5" s="1"/>
  <c r="Y119" i="5" s="1"/>
  <c r="Z119" i="5" s="1"/>
  <c r="AA119" i="5" s="1"/>
  <c r="AB119" i="5" s="1"/>
  <c r="AC119" i="5" s="1"/>
  <c r="AD119" i="5" s="1"/>
  <c r="AE119" i="5" s="1"/>
  <c r="AF119" i="5" s="1"/>
  <c r="AG119" i="5" s="1"/>
  <c r="AH119" i="5" s="1"/>
  <c r="AI119" i="5" s="1"/>
  <c r="AJ119" i="5" s="1"/>
  <c r="AK119" i="5" s="1"/>
  <c r="AL119" i="5" s="1"/>
  <c r="AM119" i="5" s="1"/>
  <c r="AN119" i="5" s="1"/>
  <c r="AO119" i="5" s="1"/>
  <c r="AP119" i="5" s="1"/>
  <c r="AQ119" i="5" s="1"/>
  <c r="AR119" i="5" s="1"/>
  <c r="AS119" i="5" s="1"/>
  <c r="AT119" i="5" s="1"/>
  <c r="AU119" i="5" s="1"/>
  <c r="AV119" i="5" s="1"/>
  <c r="AW119" i="5" s="1"/>
  <c r="AX119" i="5" s="1"/>
  <c r="AY119" i="5" s="1"/>
  <c r="AZ119" i="5" s="1"/>
  <c r="BA119" i="5" s="1"/>
  <c r="BB119" i="5" s="1"/>
  <c r="BC119" i="5" s="1"/>
  <c r="W118" i="5"/>
  <c r="X118" i="5" s="1"/>
  <c r="Y118" i="5" s="1"/>
  <c r="Z118" i="5" s="1"/>
  <c r="AA118" i="5" s="1"/>
  <c r="AB118" i="5" s="1"/>
  <c r="AC118" i="5" s="1"/>
  <c r="AD118" i="5" s="1"/>
  <c r="AE118" i="5" s="1"/>
  <c r="AF118" i="5" s="1"/>
  <c r="AG118" i="5" s="1"/>
  <c r="AH118" i="5" s="1"/>
  <c r="AI118" i="5" s="1"/>
  <c r="AJ118" i="5" s="1"/>
  <c r="AK118" i="5" s="1"/>
  <c r="AL118" i="5" s="1"/>
  <c r="AM118" i="5" s="1"/>
  <c r="AN118" i="5" s="1"/>
  <c r="AO118" i="5" s="1"/>
  <c r="AP118" i="5" s="1"/>
  <c r="AQ118" i="5" s="1"/>
  <c r="AR118" i="5" s="1"/>
  <c r="AS118" i="5" s="1"/>
  <c r="AT118" i="5" s="1"/>
  <c r="AU118" i="5" s="1"/>
  <c r="AV118" i="5" s="1"/>
  <c r="AW118" i="5" s="1"/>
  <c r="AX118" i="5" s="1"/>
  <c r="AY118" i="5" s="1"/>
  <c r="AZ118" i="5" s="1"/>
  <c r="BA118" i="5" s="1"/>
  <c r="BB118" i="5" s="1"/>
  <c r="BC118" i="5" s="1"/>
  <c r="W117" i="5"/>
  <c r="X117" i="5" s="1"/>
  <c r="Y117" i="5" s="1"/>
  <c r="Z117" i="5" s="1"/>
  <c r="AA117" i="5" s="1"/>
  <c r="AB117" i="5" s="1"/>
  <c r="AC117" i="5" s="1"/>
  <c r="AD117" i="5" s="1"/>
  <c r="AE117" i="5" s="1"/>
  <c r="AF117" i="5" s="1"/>
  <c r="AG117" i="5" s="1"/>
  <c r="AH117" i="5" s="1"/>
  <c r="AI117" i="5" s="1"/>
  <c r="AJ117" i="5" s="1"/>
  <c r="AK117" i="5" s="1"/>
  <c r="AL117" i="5" s="1"/>
  <c r="AM117" i="5" s="1"/>
  <c r="AN117" i="5" s="1"/>
  <c r="AO117" i="5" s="1"/>
  <c r="AP117" i="5" s="1"/>
  <c r="AQ117" i="5" s="1"/>
  <c r="AR117" i="5" s="1"/>
  <c r="AS117" i="5" s="1"/>
  <c r="AT117" i="5" s="1"/>
  <c r="AU117" i="5" s="1"/>
  <c r="AV117" i="5" s="1"/>
  <c r="AW117" i="5" s="1"/>
  <c r="AX117" i="5" s="1"/>
  <c r="AY117" i="5" s="1"/>
  <c r="AZ117" i="5" s="1"/>
  <c r="BA117" i="5" s="1"/>
  <c r="BB117" i="5" s="1"/>
  <c r="BC117" i="5" s="1"/>
  <c r="W116" i="5"/>
  <c r="X116" i="5" s="1"/>
  <c r="Y116" i="5" s="1"/>
  <c r="Z116" i="5" s="1"/>
  <c r="AA116" i="5" s="1"/>
  <c r="AB116" i="5" s="1"/>
  <c r="AC116" i="5" s="1"/>
  <c r="AD116" i="5" s="1"/>
  <c r="AE116" i="5" s="1"/>
  <c r="AF116" i="5" s="1"/>
  <c r="AG116" i="5" s="1"/>
  <c r="AH116" i="5" s="1"/>
  <c r="AI116" i="5" s="1"/>
  <c r="AJ116" i="5" s="1"/>
  <c r="AK116" i="5" s="1"/>
  <c r="AL116" i="5" s="1"/>
  <c r="AM116" i="5" s="1"/>
  <c r="AN116" i="5" s="1"/>
  <c r="AO116" i="5" s="1"/>
  <c r="AP116" i="5" s="1"/>
  <c r="AQ116" i="5" s="1"/>
  <c r="AR116" i="5" s="1"/>
  <c r="AS116" i="5" s="1"/>
  <c r="AT116" i="5" s="1"/>
  <c r="AU116" i="5" s="1"/>
  <c r="AV116" i="5" s="1"/>
  <c r="AW116" i="5" s="1"/>
  <c r="AX116" i="5" s="1"/>
  <c r="AY116" i="5" s="1"/>
  <c r="AZ116" i="5" s="1"/>
  <c r="BA116" i="5" s="1"/>
  <c r="BB116" i="5" s="1"/>
  <c r="BC116" i="5" s="1"/>
  <c r="W115" i="5"/>
  <c r="X115" i="5" s="1"/>
  <c r="Y115" i="5" s="1"/>
  <c r="Z115" i="5" s="1"/>
  <c r="AA115" i="5" s="1"/>
  <c r="AB115" i="5" s="1"/>
  <c r="AC115" i="5" s="1"/>
  <c r="AD115" i="5" s="1"/>
  <c r="AE115" i="5" s="1"/>
  <c r="AF115" i="5" s="1"/>
  <c r="AG115" i="5" s="1"/>
  <c r="AH115" i="5" s="1"/>
  <c r="AI115" i="5" s="1"/>
  <c r="AJ115" i="5" s="1"/>
  <c r="AK115" i="5" s="1"/>
  <c r="AL115" i="5" s="1"/>
  <c r="AM115" i="5" s="1"/>
  <c r="AN115" i="5" s="1"/>
  <c r="AO115" i="5" s="1"/>
  <c r="AP115" i="5" s="1"/>
  <c r="AQ115" i="5" s="1"/>
  <c r="AR115" i="5" s="1"/>
  <c r="AS115" i="5" s="1"/>
  <c r="AT115" i="5" s="1"/>
  <c r="AU115" i="5" s="1"/>
  <c r="AV115" i="5" s="1"/>
  <c r="AW115" i="5" s="1"/>
  <c r="AX115" i="5" s="1"/>
  <c r="AY115" i="5" s="1"/>
  <c r="AZ115" i="5" s="1"/>
  <c r="BA115" i="5" s="1"/>
  <c r="BB115" i="5" s="1"/>
  <c r="BC115" i="5" s="1"/>
  <c r="W114" i="5"/>
  <c r="X114" i="5" s="1"/>
  <c r="Y114" i="5" s="1"/>
  <c r="Z114" i="5" s="1"/>
  <c r="AA114" i="5" s="1"/>
  <c r="AB114" i="5" s="1"/>
  <c r="AC114" i="5" s="1"/>
  <c r="AD114" i="5" s="1"/>
  <c r="AE114" i="5" s="1"/>
  <c r="AF114" i="5" s="1"/>
  <c r="AG114" i="5" s="1"/>
  <c r="AH114" i="5" s="1"/>
  <c r="AI114" i="5" s="1"/>
  <c r="AJ114" i="5" s="1"/>
  <c r="AK114" i="5" s="1"/>
  <c r="AL114" i="5" s="1"/>
  <c r="AM114" i="5" s="1"/>
  <c r="AN114" i="5" s="1"/>
  <c r="AO114" i="5" s="1"/>
  <c r="AP114" i="5" s="1"/>
  <c r="AQ114" i="5" s="1"/>
  <c r="AR114" i="5" s="1"/>
  <c r="AS114" i="5" s="1"/>
  <c r="AT114" i="5" s="1"/>
  <c r="AU114" i="5" s="1"/>
  <c r="AV114" i="5" s="1"/>
  <c r="AW114" i="5" s="1"/>
  <c r="AX114" i="5" s="1"/>
  <c r="AY114" i="5" s="1"/>
  <c r="AZ114" i="5" s="1"/>
  <c r="BA114" i="5" s="1"/>
  <c r="BB114" i="5" s="1"/>
  <c r="BC114" i="5" s="1"/>
  <c r="W113" i="5"/>
  <c r="X113" i="5" s="1"/>
  <c r="Y113" i="5" s="1"/>
  <c r="Z113" i="5" s="1"/>
  <c r="AA113" i="5" s="1"/>
  <c r="AB113" i="5" s="1"/>
  <c r="AC113" i="5" s="1"/>
  <c r="AD113" i="5" s="1"/>
  <c r="AE113" i="5" s="1"/>
  <c r="AF113" i="5" s="1"/>
  <c r="AG113" i="5" s="1"/>
  <c r="AH113" i="5" s="1"/>
  <c r="AI113" i="5" s="1"/>
  <c r="AJ113" i="5" s="1"/>
  <c r="AK113" i="5" s="1"/>
  <c r="AL113" i="5" s="1"/>
  <c r="AM113" i="5" s="1"/>
  <c r="AN113" i="5" s="1"/>
  <c r="AO113" i="5" s="1"/>
  <c r="AP113" i="5" s="1"/>
  <c r="AQ113" i="5" s="1"/>
  <c r="AR113" i="5" s="1"/>
  <c r="AS113" i="5" s="1"/>
  <c r="AT113" i="5" s="1"/>
  <c r="AU113" i="5" s="1"/>
  <c r="AV113" i="5" s="1"/>
  <c r="AW113" i="5" s="1"/>
  <c r="AX113" i="5" s="1"/>
  <c r="AY113" i="5" s="1"/>
  <c r="AZ113" i="5" s="1"/>
  <c r="BA113" i="5" s="1"/>
  <c r="BB113" i="5" s="1"/>
  <c r="BC113" i="5" s="1"/>
  <c r="W112" i="5"/>
  <c r="X112" i="5" s="1"/>
  <c r="Y112" i="5" s="1"/>
  <c r="Z112" i="5" s="1"/>
  <c r="AA112" i="5" s="1"/>
  <c r="AB112" i="5" s="1"/>
  <c r="AC112" i="5" s="1"/>
  <c r="AD112" i="5" s="1"/>
  <c r="AE112" i="5" s="1"/>
  <c r="AF112" i="5" s="1"/>
  <c r="AG112" i="5" s="1"/>
  <c r="AH112" i="5" s="1"/>
  <c r="AI112" i="5" s="1"/>
  <c r="AJ112" i="5" s="1"/>
  <c r="AK112" i="5" s="1"/>
  <c r="AL112" i="5" s="1"/>
  <c r="AM112" i="5" s="1"/>
  <c r="AN112" i="5" s="1"/>
  <c r="AO112" i="5" s="1"/>
  <c r="AP112" i="5" s="1"/>
  <c r="AQ112" i="5" s="1"/>
  <c r="AR112" i="5" s="1"/>
  <c r="AS112" i="5" s="1"/>
  <c r="AT112" i="5" s="1"/>
  <c r="AU112" i="5" s="1"/>
  <c r="AV112" i="5" s="1"/>
  <c r="AW112" i="5" s="1"/>
  <c r="AX112" i="5" s="1"/>
  <c r="AY112" i="5" s="1"/>
  <c r="AZ112" i="5" s="1"/>
  <c r="BA112" i="5" s="1"/>
  <c r="BB112" i="5" s="1"/>
  <c r="BC112" i="5" s="1"/>
  <c r="W111" i="5"/>
  <c r="X111" i="5" s="1"/>
  <c r="Y111" i="5" s="1"/>
  <c r="Z111" i="5" s="1"/>
  <c r="AA111" i="5" s="1"/>
  <c r="AB111" i="5" s="1"/>
  <c r="AC111" i="5" s="1"/>
  <c r="AD111" i="5" s="1"/>
  <c r="AE111" i="5" s="1"/>
  <c r="AF111" i="5" s="1"/>
  <c r="AG111" i="5" s="1"/>
  <c r="AH111" i="5" s="1"/>
  <c r="AI111" i="5" s="1"/>
  <c r="AJ111" i="5" s="1"/>
  <c r="AK111" i="5" s="1"/>
  <c r="AL111" i="5" s="1"/>
  <c r="AM111" i="5" s="1"/>
  <c r="AN111" i="5" s="1"/>
  <c r="AO111" i="5" s="1"/>
  <c r="AP111" i="5" s="1"/>
  <c r="AQ111" i="5" s="1"/>
  <c r="AR111" i="5" s="1"/>
  <c r="AS111" i="5" s="1"/>
  <c r="AT111" i="5" s="1"/>
  <c r="AU111" i="5" s="1"/>
  <c r="AV111" i="5" s="1"/>
  <c r="AW111" i="5" s="1"/>
  <c r="AX111" i="5" s="1"/>
  <c r="AY111" i="5" s="1"/>
  <c r="AZ111" i="5" s="1"/>
  <c r="BA111" i="5" s="1"/>
  <c r="BB111" i="5" s="1"/>
  <c r="BC111" i="5" s="1"/>
  <c r="W110" i="5"/>
  <c r="X110" i="5" s="1"/>
  <c r="Y110" i="5" s="1"/>
  <c r="Z110" i="5" s="1"/>
  <c r="AA110" i="5" s="1"/>
  <c r="AB110" i="5" s="1"/>
  <c r="AC110" i="5" s="1"/>
  <c r="AD110" i="5" s="1"/>
  <c r="AE110" i="5" s="1"/>
  <c r="AF110" i="5" s="1"/>
  <c r="AG110" i="5" s="1"/>
  <c r="AH110" i="5" s="1"/>
  <c r="AI110" i="5" s="1"/>
  <c r="AJ110" i="5" s="1"/>
  <c r="AK110" i="5" s="1"/>
  <c r="AL110" i="5" s="1"/>
  <c r="AM110" i="5" s="1"/>
  <c r="AN110" i="5" s="1"/>
  <c r="AO110" i="5" s="1"/>
  <c r="AP110" i="5" s="1"/>
  <c r="AQ110" i="5" s="1"/>
  <c r="AR110" i="5" s="1"/>
  <c r="AS110" i="5" s="1"/>
  <c r="AT110" i="5" s="1"/>
  <c r="AU110" i="5" s="1"/>
  <c r="AV110" i="5" s="1"/>
  <c r="AW110" i="5" s="1"/>
  <c r="AX110" i="5" s="1"/>
  <c r="AY110" i="5" s="1"/>
  <c r="AZ110" i="5" s="1"/>
  <c r="BA110" i="5" s="1"/>
  <c r="BB110" i="5" s="1"/>
  <c r="BC110" i="5" s="1"/>
  <c r="W109" i="5"/>
  <c r="X109" i="5" s="1"/>
  <c r="Y109" i="5" s="1"/>
  <c r="Z109" i="5" s="1"/>
  <c r="AA109" i="5" s="1"/>
  <c r="AB109" i="5" s="1"/>
  <c r="AC109" i="5" s="1"/>
  <c r="AD109" i="5" s="1"/>
  <c r="AE109" i="5" s="1"/>
  <c r="AF109" i="5" s="1"/>
  <c r="AG109" i="5" s="1"/>
  <c r="AH109" i="5" s="1"/>
  <c r="AI109" i="5" s="1"/>
  <c r="AJ109" i="5" s="1"/>
  <c r="AK109" i="5" s="1"/>
  <c r="AL109" i="5" s="1"/>
  <c r="AM109" i="5" s="1"/>
  <c r="AN109" i="5" s="1"/>
  <c r="AO109" i="5" s="1"/>
  <c r="AP109" i="5" s="1"/>
  <c r="AQ109" i="5" s="1"/>
  <c r="AR109" i="5" s="1"/>
  <c r="AS109" i="5" s="1"/>
  <c r="AT109" i="5" s="1"/>
  <c r="AU109" i="5" s="1"/>
  <c r="AV109" i="5" s="1"/>
  <c r="AW109" i="5" s="1"/>
  <c r="AX109" i="5" s="1"/>
  <c r="AY109" i="5" s="1"/>
  <c r="AZ109" i="5" s="1"/>
  <c r="BA109" i="5" s="1"/>
  <c r="BB109" i="5" s="1"/>
  <c r="BC109" i="5" s="1"/>
  <c r="W108" i="5"/>
  <c r="X108" i="5" s="1"/>
  <c r="Y108" i="5" s="1"/>
  <c r="Z108" i="5" s="1"/>
  <c r="AA108" i="5" s="1"/>
  <c r="AB108" i="5" s="1"/>
  <c r="AC108" i="5" s="1"/>
  <c r="AD108" i="5" s="1"/>
  <c r="AE108" i="5" s="1"/>
  <c r="AF108" i="5" s="1"/>
  <c r="AG108" i="5" s="1"/>
  <c r="AH108" i="5" s="1"/>
  <c r="AI108" i="5" s="1"/>
  <c r="AJ108" i="5" s="1"/>
  <c r="AK108" i="5" s="1"/>
  <c r="AL108" i="5" s="1"/>
  <c r="AM108" i="5" s="1"/>
  <c r="AN108" i="5" s="1"/>
  <c r="AO108" i="5" s="1"/>
  <c r="AP108" i="5" s="1"/>
  <c r="AQ108" i="5" s="1"/>
  <c r="AR108" i="5" s="1"/>
  <c r="AS108" i="5" s="1"/>
  <c r="AT108" i="5" s="1"/>
  <c r="AU108" i="5" s="1"/>
  <c r="AV108" i="5" s="1"/>
  <c r="AW108" i="5" s="1"/>
  <c r="AX108" i="5" s="1"/>
  <c r="AY108" i="5" s="1"/>
  <c r="AZ108" i="5" s="1"/>
  <c r="BA108" i="5" s="1"/>
  <c r="BB108" i="5" s="1"/>
  <c r="BC108" i="5" s="1"/>
  <c r="W107" i="5"/>
  <c r="X107" i="5" s="1"/>
  <c r="Y107" i="5" s="1"/>
  <c r="Z107" i="5" s="1"/>
  <c r="AA107" i="5" s="1"/>
  <c r="AB107" i="5" s="1"/>
  <c r="AC107" i="5" s="1"/>
  <c r="AD107" i="5" s="1"/>
  <c r="AE107" i="5" s="1"/>
  <c r="AF107" i="5" s="1"/>
  <c r="AG107" i="5" s="1"/>
  <c r="AH107" i="5" s="1"/>
  <c r="AI107" i="5" s="1"/>
  <c r="AJ107" i="5" s="1"/>
  <c r="AK107" i="5" s="1"/>
  <c r="AL107" i="5" s="1"/>
  <c r="AM107" i="5" s="1"/>
  <c r="AN107" i="5" s="1"/>
  <c r="AO107" i="5" s="1"/>
  <c r="AP107" i="5" s="1"/>
  <c r="AQ107" i="5" s="1"/>
  <c r="AR107" i="5" s="1"/>
  <c r="AS107" i="5" s="1"/>
  <c r="AT107" i="5" s="1"/>
  <c r="AU107" i="5" s="1"/>
  <c r="AV107" i="5" s="1"/>
  <c r="AW107" i="5" s="1"/>
  <c r="AX107" i="5" s="1"/>
  <c r="AY107" i="5" s="1"/>
  <c r="AZ107" i="5" s="1"/>
  <c r="BA107" i="5" s="1"/>
  <c r="BB107" i="5" s="1"/>
  <c r="BC107" i="5" s="1"/>
  <c r="W106" i="5"/>
  <c r="X106" i="5" s="1"/>
  <c r="Y106" i="5" s="1"/>
  <c r="Z106" i="5" s="1"/>
  <c r="AA106" i="5" s="1"/>
  <c r="AB106" i="5" s="1"/>
  <c r="AC106" i="5" s="1"/>
  <c r="AD106" i="5" s="1"/>
  <c r="AE106" i="5" s="1"/>
  <c r="AF106" i="5" s="1"/>
  <c r="AG106" i="5" s="1"/>
  <c r="AH106" i="5" s="1"/>
  <c r="AI106" i="5" s="1"/>
  <c r="AJ106" i="5" s="1"/>
  <c r="AK106" i="5" s="1"/>
  <c r="AL106" i="5" s="1"/>
  <c r="AM106" i="5" s="1"/>
  <c r="AN106" i="5" s="1"/>
  <c r="AO106" i="5" s="1"/>
  <c r="AP106" i="5" s="1"/>
  <c r="AQ106" i="5" s="1"/>
  <c r="AR106" i="5" s="1"/>
  <c r="AS106" i="5" s="1"/>
  <c r="AT106" i="5" s="1"/>
  <c r="AU106" i="5" s="1"/>
  <c r="AV106" i="5" s="1"/>
  <c r="AW106" i="5" s="1"/>
  <c r="AX106" i="5" s="1"/>
  <c r="AY106" i="5" s="1"/>
  <c r="AZ106" i="5" s="1"/>
  <c r="BA106" i="5" s="1"/>
  <c r="BB106" i="5" s="1"/>
  <c r="BC106" i="5" s="1"/>
  <c r="W105" i="5"/>
  <c r="X105" i="5" s="1"/>
  <c r="Y105" i="5" s="1"/>
  <c r="Z105" i="5" s="1"/>
  <c r="AA105" i="5" s="1"/>
  <c r="AB105" i="5" s="1"/>
  <c r="AC105" i="5" s="1"/>
  <c r="AD105" i="5" s="1"/>
  <c r="AE105" i="5" s="1"/>
  <c r="AF105" i="5" s="1"/>
  <c r="AG105" i="5" s="1"/>
  <c r="AH105" i="5" s="1"/>
  <c r="AI105" i="5" s="1"/>
  <c r="AJ105" i="5" s="1"/>
  <c r="AK105" i="5" s="1"/>
  <c r="AL105" i="5" s="1"/>
  <c r="AM105" i="5" s="1"/>
  <c r="AN105" i="5" s="1"/>
  <c r="AO105" i="5" s="1"/>
  <c r="AP105" i="5" s="1"/>
  <c r="AQ105" i="5" s="1"/>
  <c r="AR105" i="5" s="1"/>
  <c r="AS105" i="5" s="1"/>
  <c r="AT105" i="5" s="1"/>
  <c r="AU105" i="5" s="1"/>
  <c r="AV105" i="5" s="1"/>
  <c r="AW105" i="5" s="1"/>
  <c r="AX105" i="5" s="1"/>
  <c r="AY105" i="5" s="1"/>
  <c r="AZ105" i="5" s="1"/>
  <c r="BA105" i="5" s="1"/>
  <c r="BB105" i="5" s="1"/>
  <c r="BC105" i="5" s="1"/>
  <c r="W104" i="5"/>
  <c r="X104" i="5" s="1"/>
  <c r="Y104" i="5" s="1"/>
  <c r="Z104" i="5" s="1"/>
  <c r="AA104" i="5" s="1"/>
  <c r="AB104" i="5" s="1"/>
  <c r="AC104" i="5" s="1"/>
  <c r="AD104" i="5" s="1"/>
  <c r="AE104" i="5" s="1"/>
  <c r="AF104" i="5" s="1"/>
  <c r="AG104" i="5" s="1"/>
  <c r="AH104" i="5" s="1"/>
  <c r="AI104" i="5" s="1"/>
  <c r="AJ104" i="5" s="1"/>
  <c r="AK104" i="5" s="1"/>
  <c r="AL104" i="5" s="1"/>
  <c r="AM104" i="5" s="1"/>
  <c r="AN104" i="5" s="1"/>
  <c r="AO104" i="5" s="1"/>
  <c r="AP104" i="5" s="1"/>
  <c r="AQ104" i="5" s="1"/>
  <c r="AR104" i="5" s="1"/>
  <c r="AS104" i="5" s="1"/>
  <c r="AT104" i="5" s="1"/>
  <c r="AU104" i="5" s="1"/>
  <c r="AV104" i="5" s="1"/>
  <c r="AW104" i="5" s="1"/>
  <c r="AX104" i="5" s="1"/>
  <c r="AY104" i="5" s="1"/>
  <c r="AZ104" i="5" s="1"/>
  <c r="BA104" i="5" s="1"/>
  <c r="BB104" i="5" s="1"/>
  <c r="BC104" i="5" s="1"/>
  <c r="W103" i="5"/>
  <c r="X103" i="5" s="1"/>
  <c r="Y103" i="5" s="1"/>
  <c r="Z103" i="5" s="1"/>
  <c r="AA103" i="5" s="1"/>
  <c r="AB103" i="5" s="1"/>
  <c r="AC103" i="5" s="1"/>
  <c r="AD103" i="5" s="1"/>
  <c r="AE103" i="5" s="1"/>
  <c r="AF103" i="5" s="1"/>
  <c r="AG103" i="5" s="1"/>
  <c r="AH103" i="5" s="1"/>
  <c r="AI103" i="5" s="1"/>
  <c r="AJ103" i="5" s="1"/>
  <c r="AK103" i="5" s="1"/>
  <c r="AL103" i="5" s="1"/>
  <c r="AM103" i="5" s="1"/>
  <c r="AN103" i="5" s="1"/>
  <c r="AO103" i="5" s="1"/>
  <c r="AP103" i="5" s="1"/>
  <c r="AQ103" i="5" s="1"/>
  <c r="AR103" i="5" s="1"/>
  <c r="AS103" i="5" s="1"/>
  <c r="AT103" i="5" s="1"/>
  <c r="AU103" i="5" s="1"/>
  <c r="AV103" i="5" s="1"/>
  <c r="AW103" i="5" s="1"/>
  <c r="AX103" i="5" s="1"/>
  <c r="AY103" i="5" s="1"/>
  <c r="AZ103" i="5" s="1"/>
  <c r="BA103" i="5" s="1"/>
  <c r="BB103" i="5" s="1"/>
  <c r="BC103" i="5" s="1"/>
  <c r="W102" i="5"/>
  <c r="X102" i="5" s="1"/>
  <c r="Y102" i="5" s="1"/>
  <c r="Z102" i="5" s="1"/>
  <c r="AA102" i="5" s="1"/>
  <c r="AB102" i="5" s="1"/>
  <c r="AC102" i="5" s="1"/>
  <c r="AD102" i="5" s="1"/>
  <c r="AE102" i="5" s="1"/>
  <c r="AF102" i="5" s="1"/>
  <c r="AG102" i="5" s="1"/>
  <c r="AH102" i="5" s="1"/>
  <c r="AI102" i="5" s="1"/>
  <c r="AJ102" i="5" s="1"/>
  <c r="AK102" i="5" s="1"/>
  <c r="AL102" i="5" s="1"/>
  <c r="AM102" i="5" s="1"/>
  <c r="AN102" i="5" s="1"/>
  <c r="AO102" i="5" s="1"/>
  <c r="AP102" i="5" s="1"/>
  <c r="AQ102" i="5" s="1"/>
  <c r="AR102" i="5" s="1"/>
  <c r="AS102" i="5" s="1"/>
  <c r="AT102" i="5" s="1"/>
  <c r="AU102" i="5" s="1"/>
  <c r="AV102" i="5" s="1"/>
  <c r="AW102" i="5" s="1"/>
  <c r="AX102" i="5" s="1"/>
  <c r="AY102" i="5" s="1"/>
  <c r="AZ102" i="5" s="1"/>
  <c r="BA102" i="5" s="1"/>
  <c r="BB102" i="5" s="1"/>
  <c r="BC102" i="5" s="1"/>
  <c r="W101" i="5"/>
  <c r="X101" i="5" s="1"/>
  <c r="Y101" i="5" s="1"/>
  <c r="Z101" i="5" s="1"/>
  <c r="AA101" i="5" s="1"/>
  <c r="AB101" i="5" s="1"/>
  <c r="AC101" i="5" s="1"/>
  <c r="AD101" i="5" s="1"/>
  <c r="AE101" i="5" s="1"/>
  <c r="AF101" i="5" s="1"/>
  <c r="AG101" i="5" s="1"/>
  <c r="AH101" i="5" s="1"/>
  <c r="AI101" i="5" s="1"/>
  <c r="AJ101" i="5" s="1"/>
  <c r="AK101" i="5" s="1"/>
  <c r="AL101" i="5" s="1"/>
  <c r="AM101" i="5" s="1"/>
  <c r="AN101" i="5" s="1"/>
  <c r="AO101" i="5" s="1"/>
  <c r="AP101" i="5" s="1"/>
  <c r="AQ101" i="5" s="1"/>
  <c r="AR101" i="5" s="1"/>
  <c r="AS101" i="5" s="1"/>
  <c r="AT101" i="5" s="1"/>
  <c r="AU101" i="5" s="1"/>
  <c r="AV101" i="5" s="1"/>
  <c r="AW101" i="5" s="1"/>
  <c r="AX101" i="5" s="1"/>
  <c r="AY101" i="5" s="1"/>
  <c r="AZ101" i="5" s="1"/>
  <c r="BA101" i="5" s="1"/>
  <c r="BB101" i="5" s="1"/>
  <c r="BC101" i="5" s="1"/>
  <c r="W100" i="5"/>
  <c r="X100" i="5" s="1"/>
  <c r="Y100" i="5" s="1"/>
  <c r="Z100" i="5" s="1"/>
  <c r="AA100" i="5" s="1"/>
  <c r="AB100" i="5" s="1"/>
  <c r="AC100" i="5" s="1"/>
  <c r="AD100" i="5" s="1"/>
  <c r="AE100" i="5" s="1"/>
  <c r="AF100" i="5" s="1"/>
  <c r="AG100" i="5" s="1"/>
  <c r="AH100" i="5" s="1"/>
  <c r="AI100" i="5" s="1"/>
  <c r="AJ100" i="5" s="1"/>
  <c r="AK100" i="5" s="1"/>
  <c r="AL100" i="5" s="1"/>
  <c r="AM100" i="5" s="1"/>
  <c r="AN100" i="5" s="1"/>
  <c r="AO100" i="5" s="1"/>
  <c r="AP100" i="5" s="1"/>
  <c r="AQ100" i="5" s="1"/>
  <c r="AR100" i="5" s="1"/>
  <c r="AS100" i="5" s="1"/>
  <c r="AT100" i="5" s="1"/>
  <c r="AU100" i="5" s="1"/>
  <c r="AV100" i="5" s="1"/>
  <c r="AW100" i="5" s="1"/>
  <c r="AX100" i="5" s="1"/>
  <c r="AY100" i="5" s="1"/>
  <c r="AZ100" i="5" s="1"/>
  <c r="BA100" i="5" s="1"/>
  <c r="BB100" i="5" s="1"/>
  <c r="BC100" i="5" s="1"/>
  <c r="W99" i="5"/>
  <c r="X99" i="5" s="1"/>
  <c r="Y99" i="5" s="1"/>
  <c r="Z99" i="5" s="1"/>
  <c r="AA99" i="5" s="1"/>
  <c r="AB99" i="5" s="1"/>
  <c r="AC99" i="5" s="1"/>
  <c r="AD99" i="5" s="1"/>
  <c r="AE99" i="5" s="1"/>
  <c r="AF99" i="5" s="1"/>
  <c r="AG99" i="5" s="1"/>
  <c r="AH99" i="5" s="1"/>
  <c r="AI99" i="5" s="1"/>
  <c r="AJ99" i="5" s="1"/>
  <c r="AK99" i="5" s="1"/>
  <c r="AL99" i="5" s="1"/>
  <c r="AM99" i="5" s="1"/>
  <c r="AN99" i="5" s="1"/>
  <c r="AO99" i="5" s="1"/>
  <c r="AP99" i="5" s="1"/>
  <c r="AQ99" i="5" s="1"/>
  <c r="AR99" i="5" s="1"/>
  <c r="AS99" i="5" s="1"/>
  <c r="AT99" i="5" s="1"/>
  <c r="AU99" i="5" s="1"/>
  <c r="AV99" i="5" s="1"/>
  <c r="AW99" i="5" s="1"/>
  <c r="AX99" i="5" s="1"/>
  <c r="AY99" i="5" s="1"/>
  <c r="AZ99" i="5" s="1"/>
  <c r="BA99" i="5" s="1"/>
  <c r="BB99" i="5" s="1"/>
  <c r="BC99" i="5" s="1"/>
  <c r="W98" i="5"/>
  <c r="X98" i="5" s="1"/>
  <c r="Y98" i="5" s="1"/>
  <c r="Z98" i="5" s="1"/>
  <c r="AA98" i="5" s="1"/>
  <c r="AB98" i="5" s="1"/>
  <c r="AC98" i="5" s="1"/>
  <c r="AD98" i="5" s="1"/>
  <c r="AE98" i="5" s="1"/>
  <c r="AF98" i="5" s="1"/>
  <c r="AG98" i="5" s="1"/>
  <c r="AH98" i="5" s="1"/>
  <c r="AI98" i="5" s="1"/>
  <c r="AJ98" i="5" s="1"/>
  <c r="AK98" i="5" s="1"/>
  <c r="AL98" i="5" s="1"/>
  <c r="AM98" i="5" s="1"/>
  <c r="AN98" i="5" s="1"/>
  <c r="AO98" i="5" s="1"/>
  <c r="AP98" i="5" s="1"/>
  <c r="AQ98" i="5" s="1"/>
  <c r="AR98" i="5" s="1"/>
  <c r="AS98" i="5" s="1"/>
  <c r="AT98" i="5" s="1"/>
  <c r="AU98" i="5" s="1"/>
  <c r="AV98" i="5" s="1"/>
  <c r="AW98" i="5" s="1"/>
  <c r="AX98" i="5" s="1"/>
  <c r="AY98" i="5" s="1"/>
  <c r="AZ98" i="5" s="1"/>
  <c r="BA98" i="5" s="1"/>
  <c r="BB98" i="5" s="1"/>
  <c r="BC98" i="5" s="1"/>
  <c r="W97" i="5"/>
  <c r="X97" i="5" s="1"/>
  <c r="Y97" i="5" s="1"/>
  <c r="Z97" i="5" s="1"/>
  <c r="AA97" i="5" s="1"/>
  <c r="AB97" i="5" s="1"/>
  <c r="AC97" i="5" s="1"/>
  <c r="AD97" i="5" s="1"/>
  <c r="AE97" i="5" s="1"/>
  <c r="AF97" i="5" s="1"/>
  <c r="AG97" i="5" s="1"/>
  <c r="AH97" i="5" s="1"/>
  <c r="AI97" i="5" s="1"/>
  <c r="AJ97" i="5" s="1"/>
  <c r="AK97" i="5" s="1"/>
  <c r="AL97" i="5" s="1"/>
  <c r="AM97" i="5" s="1"/>
  <c r="AN97" i="5" s="1"/>
  <c r="AO97" i="5" s="1"/>
  <c r="AP97" i="5" s="1"/>
  <c r="AQ97" i="5" s="1"/>
  <c r="AR97" i="5" s="1"/>
  <c r="AS97" i="5" s="1"/>
  <c r="AT97" i="5" s="1"/>
  <c r="AU97" i="5" s="1"/>
  <c r="AV97" i="5" s="1"/>
  <c r="AW97" i="5" s="1"/>
  <c r="AX97" i="5" s="1"/>
  <c r="AY97" i="5" s="1"/>
  <c r="AZ97" i="5" s="1"/>
  <c r="BA97" i="5" s="1"/>
  <c r="BB97" i="5" s="1"/>
  <c r="BC97" i="5" s="1"/>
  <c r="W96" i="5"/>
  <c r="X96" i="5" s="1"/>
  <c r="Y96" i="5" s="1"/>
  <c r="Z96" i="5" s="1"/>
  <c r="AA96" i="5" s="1"/>
  <c r="AB96" i="5" s="1"/>
  <c r="AC96" i="5" s="1"/>
  <c r="AD96" i="5" s="1"/>
  <c r="AE96" i="5" s="1"/>
  <c r="AF96" i="5" s="1"/>
  <c r="AG96" i="5" s="1"/>
  <c r="AH96" i="5" s="1"/>
  <c r="AI96" i="5" s="1"/>
  <c r="AJ96" i="5" s="1"/>
  <c r="AK96" i="5" s="1"/>
  <c r="AL96" i="5" s="1"/>
  <c r="AM96" i="5" s="1"/>
  <c r="AN96" i="5" s="1"/>
  <c r="AO96" i="5" s="1"/>
  <c r="AP96" i="5" s="1"/>
  <c r="AQ96" i="5" s="1"/>
  <c r="AR96" i="5" s="1"/>
  <c r="AS96" i="5" s="1"/>
  <c r="AT96" i="5" s="1"/>
  <c r="AU96" i="5" s="1"/>
  <c r="AV96" i="5" s="1"/>
  <c r="AW96" i="5" s="1"/>
  <c r="AX96" i="5" s="1"/>
  <c r="AY96" i="5" s="1"/>
  <c r="AZ96" i="5" s="1"/>
  <c r="BA96" i="5" s="1"/>
  <c r="BB96" i="5" s="1"/>
  <c r="BC96" i="5" s="1"/>
  <c r="W95" i="5"/>
  <c r="X95" i="5" s="1"/>
  <c r="Y95" i="5" s="1"/>
  <c r="Z95" i="5" s="1"/>
  <c r="AA95" i="5" s="1"/>
  <c r="AB95" i="5" s="1"/>
  <c r="AC95" i="5" s="1"/>
  <c r="AD95" i="5" s="1"/>
  <c r="AE95" i="5" s="1"/>
  <c r="AF95" i="5" s="1"/>
  <c r="AG95" i="5" s="1"/>
  <c r="AH95" i="5" s="1"/>
  <c r="AI95" i="5" s="1"/>
  <c r="AJ95" i="5" s="1"/>
  <c r="AK95" i="5" s="1"/>
  <c r="AL95" i="5" s="1"/>
  <c r="AM95" i="5" s="1"/>
  <c r="AN95" i="5" s="1"/>
  <c r="AO95" i="5" s="1"/>
  <c r="AP95" i="5" s="1"/>
  <c r="AQ95" i="5" s="1"/>
  <c r="AR95" i="5" s="1"/>
  <c r="AS95" i="5" s="1"/>
  <c r="AT95" i="5" s="1"/>
  <c r="AU95" i="5" s="1"/>
  <c r="AV95" i="5" s="1"/>
  <c r="AW95" i="5" s="1"/>
  <c r="AX95" i="5" s="1"/>
  <c r="AY95" i="5" s="1"/>
  <c r="AZ95" i="5" s="1"/>
  <c r="BA95" i="5" s="1"/>
  <c r="BB95" i="5" s="1"/>
  <c r="BC95" i="5" s="1"/>
  <c r="W94" i="5"/>
  <c r="X94" i="5" s="1"/>
  <c r="Y94" i="5" s="1"/>
  <c r="Z94" i="5" s="1"/>
  <c r="AA94" i="5" s="1"/>
  <c r="AB94" i="5" s="1"/>
  <c r="AC94" i="5" s="1"/>
  <c r="AD94" i="5" s="1"/>
  <c r="AE94" i="5" s="1"/>
  <c r="AF94" i="5" s="1"/>
  <c r="AG94" i="5" s="1"/>
  <c r="AH94" i="5" s="1"/>
  <c r="AI94" i="5" s="1"/>
  <c r="AJ94" i="5" s="1"/>
  <c r="AK94" i="5" s="1"/>
  <c r="AL94" i="5" s="1"/>
  <c r="AM94" i="5" s="1"/>
  <c r="AN94" i="5" s="1"/>
  <c r="AO94" i="5" s="1"/>
  <c r="AP94" i="5" s="1"/>
  <c r="AQ94" i="5" s="1"/>
  <c r="AR94" i="5" s="1"/>
  <c r="AS94" i="5" s="1"/>
  <c r="AT94" i="5" s="1"/>
  <c r="AU94" i="5" s="1"/>
  <c r="AV94" i="5" s="1"/>
  <c r="AW94" i="5" s="1"/>
  <c r="AX94" i="5" s="1"/>
  <c r="AY94" i="5" s="1"/>
  <c r="AZ94" i="5" s="1"/>
  <c r="BA94" i="5" s="1"/>
  <c r="BB94" i="5" s="1"/>
  <c r="BC94" i="5" s="1"/>
  <c r="W93" i="5"/>
  <c r="X93" i="5" s="1"/>
  <c r="Y93" i="5" s="1"/>
  <c r="Z93" i="5" s="1"/>
  <c r="AA93" i="5" s="1"/>
  <c r="AB93" i="5" s="1"/>
  <c r="AC93" i="5" s="1"/>
  <c r="AD93" i="5" s="1"/>
  <c r="AE93" i="5" s="1"/>
  <c r="AF93" i="5" s="1"/>
  <c r="AG93" i="5" s="1"/>
  <c r="AH93" i="5" s="1"/>
  <c r="AI93" i="5" s="1"/>
  <c r="AJ93" i="5" s="1"/>
  <c r="AK93" i="5" s="1"/>
  <c r="AL93" i="5" s="1"/>
  <c r="AM93" i="5" s="1"/>
  <c r="AN93" i="5" s="1"/>
  <c r="AO93" i="5" s="1"/>
  <c r="AP93" i="5" s="1"/>
  <c r="AQ93" i="5" s="1"/>
  <c r="AR93" i="5" s="1"/>
  <c r="AS93" i="5" s="1"/>
  <c r="AT93" i="5" s="1"/>
  <c r="AU93" i="5" s="1"/>
  <c r="AV93" i="5" s="1"/>
  <c r="AW93" i="5" s="1"/>
  <c r="AX93" i="5" s="1"/>
  <c r="AY93" i="5" s="1"/>
  <c r="AZ93" i="5" s="1"/>
  <c r="BA93" i="5" s="1"/>
  <c r="BB93" i="5" s="1"/>
  <c r="BC93" i="5" s="1"/>
  <c r="W92" i="5"/>
  <c r="X92" i="5" s="1"/>
  <c r="Y92" i="5" s="1"/>
  <c r="Z92" i="5" s="1"/>
  <c r="AA92" i="5" s="1"/>
  <c r="AB92" i="5" s="1"/>
  <c r="AC92" i="5" s="1"/>
  <c r="AD92" i="5" s="1"/>
  <c r="AE92" i="5" s="1"/>
  <c r="AF92" i="5" s="1"/>
  <c r="AG92" i="5" s="1"/>
  <c r="AH92" i="5" s="1"/>
  <c r="AI92" i="5" s="1"/>
  <c r="AJ92" i="5" s="1"/>
  <c r="AK92" i="5" s="1"/>
  <c r="AL92" i="5" s="1"/>
  <c r="AM92" i="5" s="1"/>
  <c r="AN92" i="5" s="1"/>
  <c r="AO92" i="5" s="1"/>
  <c r="AP92" i="5" s="1"/>
  <c r="AQ92" i="5" s="1"/>
  <c r="AR92" i="5" s="1"/>
  <c r="AS92" i="5" s="1"/>
  <c r="AT92" i="5" s="1"/>
  <c r="AU92" i="5" s="1"/>
  <c r="AV92" i="5" s="1"/>
  <c r="AW92" i="5" s="1"/>
  <c r="AX92" i="5" s="1"/>
  <c r="AY92" i="5" s="1"/>
  <c r="AZ92" i="5" s="1"/>
  <c r="BA92" i="5" s="1"/>
  <c r="BB92" i="5" s="1"/>
  <c r="BC92" i="5" s="1"/>
  <c r="W91" i="5"/>
  <c r="X91" i="5" s="1"/>
  <c r="Y91" i="5" s="1"/>
  <c r="Z91" i="5" s="1"/>
  <c r="AA91" i="5" s="1"/>
  <c r="AB91" i="5" s="1"/>
  <c r="AC91" i="5" s="1"/>
  <c r="AD91" i="5" s="1"/>
  <c r="AE91" i="5" s="1"/>
  <c r="AF91" i="5" s="1"/>
  <c r="AG91" i="5" s="1"/>
  <c r="AH91" i="5" s="1"/>
  <c r="AI91" i="5" s="1"/>
  <c r="AJ91" i="5" s="1"/>
  <c r="AK91" i="5" s="1"/>
  <c r="AL91" i="5" s="1"/>
  <c r="AM91" i="5" s="1"/>
  <c r="AN91" i="5" s="1"/>
  <c r="AO91" i="5" s="1"/>
  <c r="AP91" i="5" s="1"/>
  <c r="AQ91" i="5" s="1"/>
  <c r="AR91" i="5" s="1"/>
  <c r="AS91" i="5" s="1"/>
  <c r="AT91" i="5" s="1"/>
  <c r="AU91" i="5" s="1"/>
  <c r="AV91" i="5" s="1"/>
  <c r="AW91" i="5" s="1"/>
  <c r="AX91" i="5" s="1"/>
  <c r="AY91" i="5" s="1"/>
  <c r="AZ91" i="5" s="1"/>
  <c r="BA91" i="5" s="1"/>
  <c r="BB91" i="5" s="1"/>
  <c r="BC91" i="5" s="1"/>
  <c r="W90" i="5"/>
  <c r="X90" i="5" s="1"/>
  <c r="Y90" i="5" s="1"/>
  <c r="Z90" i="5" s="1"/>
  <c r="AA90" i="5" s="1"/>
  <c r="AB90" i="5" s="1"/>
  <c r="AC90" i="5" s="1"/>
  <c r="AD90" i="5" s="1"/>
  <c r="AE90" i="5" s="1"/>
  <c r="AF90" i="5" s="1"/>
  <c r="AG90" i="5" s="1"/>
  <c r="AH90" i="5" s="1"/>
  <c r="AI90" i="5" s="1"/>
  <c r="AJ90" i="5" s="1"/>
  <c r="AK90" i="5" s="1"/>
  <c r="AL90" i="5" s="1"/>
  <c r="AM90" i="5" s="1"/>
  <c r="AN90" i="5" s="1"/>
  <c r="AO90" i="5" s="1"/>
  <c r="AP90" i="5" s="1"/>
  <c r="AQ90" i="5" s="1"/>
  <c r="AR90" i="5" s="1"/>
  <c r="AS90" i="5" s="1"/>
  <c r="AT90" i="5" s="1"/>
  <c r="AU90" i="5" s="1"/>
  <c r="AV90" i="5" s="1"/>
  <c r="AW90" i="5" s="1"/>
  <c r="AX90" i="5" s="1"/>
  <c r="AY90" i="5" s="1"/>
  <c r="AZ90" i="5" s="1"/>
  <c r="BA90" i="5" s="1"/>
  <c r="BB90" i="5" s="1"/>
  <c r="BC90" i="5" s="1"/>
  <c r="W89" i="5"/>
  <c r="X89" i="5" s="1"/>
  <c r="Y89" i="5" s="1"/>
  <c r="Z89" i="5" s="1"/>
  <c r="AA89" i="5" s="1"/>
  <c r="AB89" i="5" s="1"/>
  <c r="AC89" i="5" s="1"/>
  <c r="AD89" i="5" s="1"/>
  <c r="AE89" i="5" s="1"/>
  <c r="AF89" i="5" s="1"/>
  <c r="AG89" i="5" s="1"/>
  <c r="AH89" i="5" s="1"/>
  <c r="AI89" i="5" s="1"/>
  <c r="AJ89" i="5" s="1"/>
  <c r="AK89" i="5" s="1"/>
  <c r="AL89" i="5" s="1"/>
  <c r="AM89" i="5" s="1"/>
  <c r="AN89" i="5" s="1"/>
  <c r="AO89" i="5" s="1"/>
  <c r="AP89" i="5" s="1"/>
  <c r="AQ89" i="5" s="1"/>
  <c r="AR89" i="5" s="1"/>
  <c r="AS89" i="5" s="1"/>
  <c r="AT89" i="5" s="1"/>
  <c r="AU89" i="5" s="1"/>
  <c r="AV89" i="5" s="1"/>
  <c r="AW89" i="5" s="1"/>
  <c r="AX89" i="5" s="1"/>
  <c r="AY89" i="5" s="1"/>
  <c r="AZ89" i="5" s="1"/>
  <c r="BA89" i="5" s="1"/>
  <c r="BB89" i="5" s="1"/>
  <c r="BC89" i="5" s="1"/>
  <c r="W88" i="5"/>
  <c r="X88" i="5" s="1"/>
  <c r="Y88" i="5" s="1"/>
  <c r="Z88" i="5" s="1"/>
  <c r="AA88" i="5" s="1"/>
  <c r="AB88" i="5" s="1"/>
  <c r="AC88" i="5" s="1"/>
  <c r="AD88" i="5" s="1"/>
  <c r="AE88" i="5" s="1"/>
  <c r="AF88" i="5" s="1"/>
  <c r="AG88" i="5" s="1"/>
  <c r="AH88" i="5" s="1"/>
  <c r="AI88" i="5" s="1"/>
  <c r="AJ88" i="5" s="1"/>
  <c r="AK88" i="5" s="1"/>
  <c r="AL88" i="5" s="1"/>
  <c r="AM88" i="5" s="1"/>
  <c r="AN88" i="5" s="1"/>
  <c r="AO88" i="5" s="1"/>
  <c r="AP88" i="5" s="1"/>
  <c r="AQ88" i="5" s="1"/>
  <c r="AR88" i="5" s="1"/>
  <c r="AS88" i="5" s="1"/>
  <c r="AT88" i="5" s="1"/>
  <c r="AU88" i="5" s="1"/>
  <c r="AV88" i="5" s="1"/>
  <c r="AW88" i="5" s="1"/>
  <c r="AX88" i="5" s="1"/>
  <c r="AY88" i="5" s="1"/>
  <c r="AZ88" i="5" s="1"/>
  <c r="BA88" i="5" s="1"/>
  <c r="BB88" i="5" s="1"/>
  <c r="BC88" i="5" s="1"/>
  <c r="W87" i="5"/>
  <c r="X87" i="5" s="1"/>
  <c r="Y87" i="5" s="1"/>
  <c r="Z87" i="5" s="1"/>
  <c r="AA87" i="5" s="1"/>
  <c r="AB87" i="5" s="1"/>
  <c r="AC87" i="5" s="1"/>
  <c r="AD87" i="5" s="1"/>
  <c r="AE87" i="5" s="1"/>
  <c r="AF87" i="5" s="1"/>
  <c r="AG87" i="5" s="1"/>
  <c r="AH87" i="5" s="1"/>
  <c r="AI87" i="5" s="1"/>
  <c r="AJ87" i="5" s="1"/>
  <c r="AK87" i="5" s="1"/>
  <c r="AL87" i="5" s="1"/>
  <c r="AM87" i="5" s="1"/>
  <c r="AN87" i="5" s="1"/>
  <c r="AO87" i="5" s="1"/>
  <c r="AP87" i="5" s="1"/>
  <c r="AQ87" i="5" s="1"/>
  <c r="AR87" i="5" s="1"/>
  <c r="AS87" i="5" s="1"/>
  <c r="AT87" i="5" s="1"/>
  <c r="AU87" i="5" s="1"/>
  <c r="AV87" i="5" s="1"/>
  <c r="AW87" i="5" s="1"/>
  <c r="AX87" i="5" s="1"/>
  <c r="AY87" i="5" s="1"/>
  <c r="AZ87" i="5" s="1"/>
  <c r="BA87" i="5" s="1"/>
  <c r="BB87" i="5" s="1"/>
  <c r="BC87" i="5" s="1"/>
  <c r="W86" i="5"/>
  <c r="X86" i="5" s="1"/>
  <c r="Y86" i="5" s="1"/>
  <c r="Z86" i="5" s="1"/>
  <c r="AA86" i="5" s="1"/>
  <c r="AB86" i="5" s="1"/>
  <c r="AC86" i="5" s="1"/>
  <c r="AD86" i="5" s="1"/>
  <c r="AE86" i="5" s="1"/>
  <c r="AF86" i="5" s="1"/>
  <c r="AG86" i="5" s="1"/>
  <c r="AH86" i="5" s="1"/>
  <c r="AI86" i="5" s="1"/>
  <c r="AJ86" i="5" s="1"/>
  <c r="AK86" i="5" s="1"/>
  <c r="AL86" i="5" s="1"/>
  <c r="AM86" i="5" s="1"/>
  <c r="AN86" i="5" s="1"/>
  <c r="AO86" i="5" s="1"/>
  <c r="AP86" i="5" s="1"/>
  <c r="AQ86" i="5" s="1"/>
  <c r="AR86" i="5" s="1"/>
  <c r="AS86" i="5" s="1"/>
  <c r="AT86" i="5" s="1"/>
  <c r="AU86" i="5" s="1"/>
  <c r="AV86" i="5" s="1"/>
  <c r="AW86" i="5" s="1"/>
  <c r="AX86" i="5" s="1"/>
  <c r="AY86" i="5" s="1"/>
  <c r="AZ86" i="5" s="1"/>
  <c r="BA86" i="5" s="1"/>
  <c r="BB86" i="5" s="1"/>
  <c r="BC86" i="5" s="1"/>
  <c r="W85" i="5"/>
  <c r="X85" i="5" s="1"/>
  <c r="Y85" i="5" s="1"/>
  <c r="Z85" i="5" s="1"/>
  <c r="AA85" i="5" s="1"/>
  <c r="AB85" i="5" s="1"/>
  <c r="AC85" i="5" s="1"/>
  <c r="AD85" i="5" s="1"/>
  <c r="AE85" i="5" s="1"/>
  <c r="AF85" i="5" s="1"/>
  <c r="AG85" i="5" s="1"/>
  <c r="AH85" i="5" s="1"/>
  <c r="AI85" i="5" s="1"/>
  <c r="AJ85" i="5" s="1"/>
  <c r="AK85" i="5" s="1"/>
  <c r="AL85" i="5" s="1"/>
  <c r="AM85" i="5" s="1"/>
  <c r="AN85" i="5" s="1"/>
  <c r="AO85" i="5" s="1"/>
  <c r="AP85" i="5" s="1"/>
  <c r="AQ85" i="5" s="1"/>
  <c r="AR85" i="5" s="1"/>
  <c r="AS85" i="5" s="1"/>
  <c r="AT85" i="5" s="1"/>
  <c r="AU85" i="5" s="1"/>
  <c r="AV85" i="5" s="1"/>
  <c r="AW85" i="5" s="1"/>
  <c r="AX85" i="5" s="1"/>
  <c r="AY85" i="5" s="1"/>
  <c r="AZ85" i="5" s="1"/>
  <c r="BA85" i="5" s="1"/>
  <c r="BB85" i="5" s="1"/>
  <c r="BC85" i="5" s="1"/>
  <c r="W84" i="5"/>
  <c r="X84" i="5" s="1"/>
  <c r="Y84" i="5" s="1"/>
  <c r="Z84" i="5" s="1"/>
  <c r="AA84" i="5" s="1"/>
  <c r="AB84" i="5" s="1"/>
  <c r="AC84" i="5" s="1"/>
  <c r="AD84" i="5" s="1"/>
  <c r="AE84" i="5" s="1"/>
  <c r="AF84" i="5" s="1"/>
  <c r="AG84" i="5" s="1"/>
  <c r="AH84" i="5" s="1"/>
  <c r="AI84" i="5" s="1"/>
  <c r="AJ84" i="5" s="1"/>
  <c r="AK84" i="5" s="1"/>
  <c r="AL84" i="5" s="1"/>
  <c r="AM84" i="5" s="1"/>
  <c r="AN84" i="5" s="1"/>
  <c r="AO84" i="5" s="1"/>
  <c r="AP84" i="5" s="1"/>
  <c r="AQ84" i="5" s="1"/>
  <c r="AR84" i="5" s="1"/>
  <c r="AS84" i="5" s="1"/>
  <c r="AT84" i="5" s="1"/>
  <c r="AU84" i="5" s="1"/>
  <c r="AV84" i="5" s="1"/>
  <c r="AW84" i="5" s="1"/>
  <c r="AX84" i="5" s="1"/>
  <c r="AY84" i="5" s="1"/>
  <c r="AZ84" i="5" s="1"/>
  <c r="BA84" i="5" s="1"/>
  <c r="BB84" i="5" s="1"/>
  <c r="BC84" i="5" s="1"/>
  <c r="W83" i="5"/>
  <c r="X83" i="5" s="1"/>
  <c r="Y83" i="5" s="1"/>
  <c r="Z83" i="5" s="1"/>
  <c r="AA83" i="5" s="1"/>
  <c r="AB83" i="5" s="1"/>
  <c r="AC83" i="5" s="1"/>
  <c r="AD83" i="5" s="1"/>
  <c r="AE83" i="5" s="1"/>
  <c r="AF83" i="5" s="1"/>
  <c r="AG83" i="5" s="1"/>
  <c r="AH83" i="5" s="1"/>
  <c r="AI83" i="5" s="1"/>
  <c r="AJ83" i="5" s="1"/>
  <c r="AK83" i="5" s="1"/>
  <c r="AL83" i="5" s="1"/>
  <c r="AM83" i="5" s="1"/>
  <c r="AN83" i="5" s="1"/>
  <c r="AO83" i="5" s="1"/>
  <c r="AP83" i="5" s="1"/>
  <c r="AQ83" i="5" s="1"/>
  <c r="AR83" i="5" s="1"/>
  <c r="AS83" i="5" s="1"/>
  <c r="AT83" i="5" s="1"/>
  <c r="AU83" i="5" s="1"/>
  <c r="AV83" i="5" s="1"/>
  <c r="AW83" i="5" s="1"/>
  <c r="AX83" i="5" s="1"/>
  <c r="AY83" i="5" s="1"/>
  <c r="AZ83" i="5" s="1"/>
  <c r="BA83" i="5" s="1"/>
  <c r="BB83" i="5" s="1"/>
  <c r="BC83" i="5" s="1"/>
  <c r="W82" i="5"/>
  <c r="X82" i="5" s="1"/>
  <c r="Y82" i="5" s="1"/>
  <c r="Z82" i="5" s="1"/>
  <c r="AA82" i="5" s="1"/>
  <c r="AB82" i="5" s="1"/>
  <c r="AC82" i="5" s="1"/>
  <c r="AD82" i="5" s="1"/>
  <c r="AE82" i="5" s="1"/>
  <c r="AF82" i="5" s="1"/>
  <c r="AG82" i="5" s="1"/>
  <c r="AH82" i="5" s="1"/>
  <c r="AI82" i="5" s="1"/>
  <c r="AJ82" i="5" s="1"/>
  <c r="AK82" i="5" s="1"/>
  <c r="AL82" i="5" s="1"/>
  <c r="AM82" i="5" s="1"/>
  <c r="AN82" i="5" s="1"/>
  <c r="AO82" i="5" s="1"/>
  <c r="AP82" i="5" s="1"/>
  <c r="AQ82" i="5" s="1"/>
  <c r="AR82" i="5" s="1"/>
  <c r="AS82" i="5" s="1"/>
  <c r="AT82" i="5" s="1"/>
  <c r="AU82" i="5" s="1"/>
  <c r="AV82" i="5" s="1"/>
  <c r="AW82" i="5" s="1"/>
  <c r="AX82" i="5" s="1"/>
  <c r="AY82" i="5" s="1"/>
  <c r="AZ82" i="5" s="1"/>
  <c r="BA82" i="5" s="1"/>
  <c r="BB82" i="5" s="1"/>
  <c r="BC82" i="5" s="1"/>
  <c r="W81" i="5"/>
  <c r="X81" i="5" s="1"/>
  <c r="Y81" i="5" s="1"/>
  <c r="Z81" i="5" s="1"/>
  <c r="AA81" i="5" s="1"/>
  <c r="AB81" i="5" s="1"/>
  <c r="AC81" i="5" s="1"/>
  <c r="AD81" i="5" s="1"/>
  <c r="AE81" i="5" s="1"/>
  <c r="AF81" i="5" s="1"/>
  <c r="AG81" i="5" s="1"/>
  <c r="AH81" i="5" s="1"/>
  <c r="AI81" i="5" s="1"/>
  <c r="AJ81" i="5" s="1"/>
  <c r="AK81" i="5" s="1"/>
  <c r="AL81" i="5" s="1"/>
  <c r="AM81" i="5" s="1"/>
  <c r="AN81" i="5" s="1"/>
  <c r="AO81" i="5" s="1"/>
  <c r="AP81" i="5" s="1"/>
  <c r="AQ81" i="5" s="1"/>
  <c r="AR81" i="5" s="1"/>
  <c r="AS81" i="5" s="1"/>
  <c r="AT81" i="5" s="1"/>
  <c r="AU81" i="5" s="1"/>
  <c r="AV81" i="5" s="1"/>
  <c r="AW81" i="5" s="1"/>
  <c r="AX81" i="5" s="1"/>
  <c r="AY81" i="5" s="1"/>
  <c r="AZ81" i="5" s="1"/>
  <c r="BA81" i="5" s="1"/>
  <c r="BB81" i="5" s="1"/>
  <c r="BC81" i="5" s="1"/>
  <c r="W80" i="5"/>
  <c r="X80" i="5" s="1"/>
  <c r="Y80" i="5" s="1"/>
  <c r="Z80" i="5" s="1"/>
  <c r="AA80" i="5" s="1"/>
  <c r="AB80" i="5" s="1"/>
  <c r="AC80" i="5" s="1"/>
  <c r="AD80" i="5" s="1"/>
  <c r="AE80" i="5" s="1"/>
  <c r="AF80" i="5" s="1"/>
  <c r="AG80" i="5" s="1"/>
  <c r="AH80" i="5" s="1"/>
  <c r="AI80" i="5" s="1"/>
  <c r="AJ80" i="5" s="1"/>
  <c r="AK80" i="5" s="1"/>
  <c r="AL80" i="5" s="1"/>
  <c r="AM80" i="5" s="1"/>
  <c r="AN80" i="5" s="1"/>
  <c r="AO80" i="5" s="1"/>
  <c r="AP80" i="5" s="1"/>
  <c r="AQ80" i="5" s="1"/>
  <c r="AR80" i="5" s="1"/>
  <c r="AS80" i="5" s="1"/>
  <c r="AT80" i="5" s="1"/>
  <c r="AU80" i="5" s="1"/>
  <c r="AV80" i="5" s="1"/>
  <c r="AW80" i="5" s="1"/>
  <c r="AX80" i="5" s="1"/>
  <c r="AY80" i="5" s="1"/>
  <c r="AZ80" i="5" s="1"/>
  <c r="BA80" i="5" s="1"/>
  <c r="BB80" i="5" s="1"/>
  <c r="BC80" i="5" s="1"/>
  <c r="W79" i="5"/>
  <c r="X79" i="5" s="1"/>
  <c r="Y79" i="5" s="1"/>
  <c r="Z79" i="5" s="1"/>
  <c r="AA79" i="5" s="1"/>
  <c r="AB79" i="5" s="1"/>
  <c r="AC79" i="5" s="1"/>
  <c r="AD79" i="5" s="1"/>
  <c r="AE79" i="5" s="1"/>
  <c r="AF79" i="5" s="1"/>
  <c r="AG79" i="5" s="1"/>
  <c r="AH79" i="5" s="1"/>
  <c r="AI79" i="5" s="1"/>
  <c r="AJ79" i="5" s="1"/>
  <c r="AK79" i="5" s="1"/>
  <c r="AL79" i="5" s="1"/>
  <c r="AM79" i="5" s="1"/>
  <c r="AN79" i="5" s="1"/>
  <c r="AO79" i="5" s="1"/>
  <c r="AP79" i="5" s="1"/>
  <c r="AQ79" i="5" s="1"/>
  <c r="AR79" i="5" s="1"/>
  <c r="AS79" i="5" s="1"/>
  <c r="AT79" i="5" s="1"/>
  <c r="AU79" i="5" s="1"/>
  <c r="AV79" i="5" s="1"/>
  <c r="AW79" i="5" s="1"/>
  <c r="AX79" i="5" s="1"/>
  <c r="AY79" i="5" s="1"/>
  <c r="AZ79" i="5" s="1"/>
  <c r="BA79" i="5" s="1"/>
  <c r="BB79" i="5" s="1"/>
  <c r="BC79" i="5" s="1"/>
  <c r="W78" i="5"/>
  <c r="X78" i="5" s="1"/>
  <c r="Y78" i="5" s="1"/>
  <c r="Z78" i="5" s="1"/>
  <c r="AA78" i="5" s="1"/>
  <c r="AB78" i="5" s="1"/>
  <c r="AC78" i="5" s="1"/>
  <c r="AD78" i="5" s="1"/>
  <c r="AE78" i="5" s="1"/>
  <c r="AF78" i="5" s="1"/>
  <c r="AG78" i="5" s="1"/>
  <c r="AH78" i="5" s="1"/>
  <c r="AI78" i="5" s="1"/>
  <c r="AJ78" i="5" s="1"/>
  <c r="AK78" i="5" s="1"/>
  <c r="AL78" i="5" s="1"/>
  <c r="AM78" i="5" s="1"/>
  <c r="AN78" i="5" s="1"/>
  <c r="AO78" i="5" s="1"/>
  <c r="AP78" i="5" s="1"/>
  <c r="AQ78" i="5" s="1"/>
  <c r="AR78" i="5" s="1"/>
  <c r="AS78" i="5" s="1"/>
  <c r="AT78" i="5" s="1"/>
  <c r="AU78" i="5" s="1"/>
  <c r="AV78" i="5" s="1"/>
  <c r="AW78" i="5" s="1"/>
  <c r="AX78" i="5" s="1"/>
  <c r="AY78" i="5" s="1"/>
  <c r="AZ78" i="5" s="1"/>
  <c r="BA78" i="5" s="1"/>
  <c r="BB78" i="5" s="1"/>
  <c r="BC78" i="5" s="1"/>
  <c r="W77" i="5"/>
  <c r="X77" i="5" s="1"/>
  <c r="Y77" i="5" s="1"/>
  <c r="Z77" i="5" s="1"/>
  <c r="AA77" i="5" s="1"/>
  <c r="AB77" i="5" s="1"/>
  <c r="AC77" i="5" s="1"/>
  <c r="AD77" i="5" s="1"/>
  <c r="AE77" i="5" s="1"/>
  <c r="AF77" i="5" s="1"/>
  <c r="AG77" i="5" s="1"/>
  <c r="AH77" i="5" s="1"/>
  <c r="AI77" i="5" s="1"/>
  <c r="AJ77" i="5" s="1"/>
  <c r="AK77" i="5" s="1"/>
  <c r="AL77" i="5" s="1"/>
  <c r="AM77" i="5" s="1"/>
  <c r="AN77" i="5" s="1"/>
  <c r="AO77" i="5" s="1"/>
  <c r="AP77" i="5" s="1"/>
  <c r="AQ77" i="5" s="1"/>
  <c r="AR77" i="5" s="1"/>
  <c r="AS77" i="5" s="1"/>
  <c r="AT77" i="5" s="1"/>
  <c r="AU77" i="5" s="1"/>
  <c r="AV77" i="5" s="1"/>
  <c r="AW77" i="5" s="1"/>
  <c r="AX77" i="5" s="1"/>
  <c r="AY77" i="5" s="1"/>
  <c r="AZ77" i="5" s="1"/>
  <c r="BA77" i="5" s="1"/>
  <c r="BB77" i="5" s="1"/>
  <c r="BC77" i="5" s="1"/>
  <c r="W76" i="5"/>
  <c r="X76" i="5" s="1"/>
  <c r="Y76" i="5" s="1"/>
  <c r="Z76" i="5" s="1"/>
  <c r="AA76" i="5" s="1"/>
  <c r="AB76" i="5" s="1"/>
  <c r="AC76" i="5" s="1"/>
  <c r="AD76" i="5" s="1"/>
  <c r="AE76" i="5" s="1"/>
  <c r="AF76" i="5" s="1"/>
  <c r="AG76" i="5" s="1"/>
  <c r="AH76" i="5" s="1"/>
  <c r="AI76" i="5" s="1"/>
  <c r="AJ76" i="5" s="1"/>
  <c r="AK76" i="5" s="1"/>
  <c r="AL76" i="5" s="1"/>
  <c r="AM76" i="5" s="1"/>
  <c r="AN76" i="5" s="1"/>
  <c r="AO76" i="5" s="1"/>
  <c r="AP76" i="5" s="1"/>
  <c r="AQ76" i="5" s="1"/>
  <c r="AR76" i="5" s="1"/>
  <c r="AS76" i="5" s="1"/>
  <c r="AT76" i="5" s="1"/>
  <c r="AU76" i="5" s="1"/>
  <c r="AV76" i="5" s="1"/>
  <c r="AW76" i="5" s="1"/>
  <c r="AX76" i="5" s="1"/>
  <c r="AY76" i="5" s="1"/>
  <c r="AZ76" i="5" s="1"/>
  <c r="BA76" i="5" s="1"/>
  <c r="BB76" i="5" s="1"/>
  <c r="BC76" i="5" s="1"/>
  <c r="W75" i="5"/>
  <c r="X75" i="5" s="1"/>
  <c r="Y75" i="5" s="1"/>
  <c r="Z75" i="5" s="1"/>
  <c r="AA75" i="5" s="1"/>
  <c r="AB75" i="5" s="1"/>
  <c r="AC75" i="5" s="1"/>
  <c r="AD75" i="5" s="1"/>
  <c r="AE75" i="5" s="1"/>
  <c r="AF75" i="5" s="1"/>
  <c r="AG75" i="5" s="1"/>
  <c r="AH75" i="5" s="1"/>
  <c r="AI75" i="5" s="1"/>
  <c r="AJ75" i="5" s="1"/>
  <c r="AK75" i="5" s="1"/>
  <c r="AL75" i="5" s="1"/>
  <c r="AM75" i="5" s="1"/>
  <c r="AN75" i="5" s="1"/>
  <c r="AO75" i="5" s="1"/>
  <c r="AP75" i="5" s="1"/>
  <c r="AQ75" i="5" s="1"/>
  <c r="AR75" i="5" s="1"/>
  <c r="AS75" i="5" s="1"/>
  <c r="AT75" i="5" s="1"/>
  <c r="AU75" i="5" s="1"/>
  <c r="AV75" i="5" s="1"/>
  <c r="AW75" i="5" s="1"/>
  <c r="AX75" i="5" s="1"/>
  <c r="AY75" i="5" s="1"/>
  <c r="AZ75" i="5" s="1"/>
  <c r="BA75" i="5" s="1"/>
  <c r="BB75" i="5" s="1"/>
  <c r="BC75" i="5" s="1"/>
  <c r="W74" i="5"/>
  <c r="X74" i="5" s="1"/>
  <c r="Y74" i="5" s="1"/>
  <c r="Z74" i="5" s="1"/>
  <c r="AA74" i="5" s="1"/>
  <c r="AB74" i="5" s="1"/>
  <c r="AC74" i="5" s="1"/>
  <c r="AD74" i="5" s="1"/>
  <c r="AE74" i="5" s="1"/>
  <c r="AF74" i="5" s="1"/>
  <c r="AG74" i="5" s="1"/>
  <c r="AH74" i="5" s="1"/>
  <c r="AI74" i="5" s="1"/>
  <c r="AJ74" i="5" s="1"/>
  <c r="AK74" i="5" s="1"/>
  <c r="AL74" i="5" s="1"/>
  <c r="AM74" i="5" s="1"/>
  <c r="AN74" i="5" s="1"/>
  <c r="AO74" i="5" s="1"/>
  <c r="AP74" i="5" s="1"/>
  <c r="AQ74" i="5" s="1"/>
  <c r="AR74" i="5" s="1"/>
  <c r="AS74" i="5" s="1"/>
  <c r="AT74" i="5" s="1"/>
  <c r="AU74" i="5" s="1"/>
  <c r="AV74" i="5" s="1"/>
  <c r="AW74" i="5" s="1"/>
  <c r="AX74" i="5" s="1"/>
  <c r="AY74" i="5" s="1"/>
  <c r="AZ74" i="5" s="1"/>
  <c r="BA74" i="5" s="1"/>
  <c r="BB74" i="5" s="1"/>
  <c r="BC74" i="5" s="1"/>
  <c r="W73" i="5"/>
  <c r="X73" i="5" s="1"/>
  <c r="Y73" i="5" s="1"/>
  <c r="Z73" i="5" s="1"/>
  <c r="AA73" i="5" s="1"/>
  <c r="AB73" i="5" s="1"/>
  <c r="AC73" i="5" s="1"/>
  <c r="AD73" i="5" s="1"/>
  <c r="AE73" i="5" s="1"/>
  <c r="AF73" i="5" s="1"/>
  <c r="AG73" i="5" s="1"/>
  <c r="AH73" i="5" s="1"/>
  <c r="AI73" i="5" s="1"/>
  <c r="AJ73" i="5" s="1"/>
  <c r="AK73" i="5" s="1"/>
  <c r="AL73" i="5" s="1"/>
  <c r="AM73" i="5" s="1"/>
  <c r="AN73" i="5" s="1"/>
  <c r="AO73" i="5" s="1"/>
  <c r="AP73" i="5" s="1"/>
  <c r="AQ73" i="5" s="1"/>
  <c r="AR73" i="5" s="1"/>
  <c r="AS73" i="5" s="1"/>
  <c r="AT73" i="5" s="1"/>
  <c r="AU73" i="5" s="1"/>
  <c r="AV73" i="5" s="1"/>
  <c r="AW73" i="5" s="1"/>
  <c r="AX73" i="5" s="1"/>
  <c r="AY73" i="5" s="1"/>
  <c r="AZ73" i="5" s="1"/>
  <c r="BA73" i="5" s="1"/>
  <c r="BB73" i="5" s="1"/>
  <c r="BC73" i="5" s="1"/>
  <c r="W72" i="5"/>
  <c r="X72" i="5" s="1"/>
  <c r="Y72" i="5" s="1"/>
  <c r="Z72" i="5" s="1"/>
  <c r="AA72" i="5" s="1"/>
  <c r="AB72" i="5" s="1"/>
  <c r="AC72" i="5" s="1"/>
  <c r="AD72" i="5" s="1"/>
  <c r="AE72" i="5" s="1"/>
  <c r="AF72" i="5" s="1"/>
  <c r="AG72" i="5" s="1"/>
  <c r="AH72" i="5" s="1"/>
  <c r="AI72" i="5" s="1"/>
  <c r="AJ72" i="5" s="1"/>
  <c r="AK72" i="5" s="1"/>
  <c r="AL72" i="5" s="1"/>
  <c r="AM72" i="5" s="1"/>
  <c r="AN72" i="5" s="1"/>
  <c r="AO72" i="5" s="1"/>
  <c r="AP72" i="5" s="1"/>
  <c r="AQ72" i="5" s="1"/>
  <c r="AR72" i="5" s="1"/>
  <c r="AS72" i="5" s="1"/>
  <c r="AT72" i="5" s="1"/>
  <c r="AU72" i="5" s="1"/>
  <c r="AV72" i="5" s="1"/>
  <c r="AW72" i="5" s="1"/>
  <c r="AX72" i="5" s="1"/>
  <c r="AY72" i="5" s="1"/>
  <c r="AZ72" i="5" s="1"/>
  <c r="BA72" i="5" s="1"/>
  <c r="BB72" i="5" s="1"/>
  <c r="BC72" i="5" s="1"/>
  <c r="W71" i="5"/>
  <c r="X71" i="5" s="1"/>
  <c r="Y71" i="5" s="1"/>
  <c r="Z71" i="5" s="1"/>
  <c r="AA71" i="5" s="1"/>
  <c r="AB71" i="5" s="1"/>
  <c r="AC71" i="5" s="1"/>
  <c r="AD71" i="5" s="1"/>
  <c r="AE71" i="5" s="1"/>
  <c r="AF71" i="5" s="1"/>
  <c r="AG71" i="5" s="1"/>
  <c r="AH71" i="5" s="1"/>
  <c r="AI71" i="5" s="1"/>
  <c r="AJ71" i="5" s="1"/>
  <c r="AK71" i="5" s="1"/>
  <c r="AL71" i="5" s="1"/>
  <c r="AM71" i="5" s="1"/>
  <c r="AN71" i="5" s="1"/>
  <c r="AO71" i="5" s="1"/>
  <c r="AP71" i="5" s="1"/>
  <c r="AQ71" i="5" s="1"/>
  <c r="AR71" i="5" s="1"/>
  <c r="AS71" i="5" s="1"/>
  <c r="AT71" i="5" s="1"/>
  <c r="AU71" i="5" s="1"/>
  <c r="AV71" i="5" s="1"/>
  <c r="AW71" i="5" s="1"/>
  <c r="AX71" i="5" s="1"/>
  <c r="AY71" i="5" s="1"/>
  <c r="AZ71" i="5" s="1"/>
  <c r="BA71" i="5" s="1"/>
  <c r="BB71" i="5" s="1"/>
  <c r="BC71" i="5" s="1"/>
  <c r="W70" i="5"/>
  <c r="X70" i="5" s="1"/>
  <c r="Y70" i="5" s="1"/>
  <c r="Z70" i="5" s="1"/>
  <c r="AA70" i="5" s="1"/>
  <c r="AB70" i="5" s="1"/>
  <c r="AC70" i="5" s="1"/>
  <c r="AD70" i="5" s="1"/>
  <c r="AE70" i="5" s="1"/>
  <c r="AF70" i="5" s="1"/>
  <c r="AG70" i="5" s="1"/>
  <c r="AH70" i="5" s="1"/>
  <c r="AI70" i="5" s="1"/>
  <c r="AJ70" i="5" s="1"/>
  <c r="AK70" i="5" s="1"/>
  <c r="AL70" i="5" s="1"/>
  <c r="AM70" i="5" s="1"/>
  <c r="AN70" i="5" s="1"/>
  <c r="AO70" i="5" s="1"/>
  <c r="AP70" i="5" s="1"/>
  <c r="AQ70" i="5" s="1"/>
  <c r="AR70" i="5" s="1"/>
  <c r="AS70" i="5" s="1"/>
  <c r="AT70" i="5" s="1"/>
  <c r="AU70" i="5" s="1"/>
  <c r="AV70" i="5" s="1"/>
  <c r="AW70" i="5" s="1"/>
  <c r="AX70" i="5" s="1"/>
  <c r="AY70" i="5" s="1"/>
  <c r="AZ70" i="5" s="1"/>
  <c r="BA70" i="5" s="1"/>
  <c r="BB70" i="5" s="1"/>
  <c r="BC70" i="5" s="1"/>
  <c r="W69" i="5"/>
  <c r="X69" i="5" s="1"/>
  <c r="W68" i="5"/>
  <c r="X68" i="5" s="1"/>
  <c r="Y68" i="5" s="1"/>
  <c r="Z68" i="5" s="1"/>
  <c r="AA68" i="5" s="1"/>
  <c r="W67" i="5"/>
  <c r="X67" i="5" s="1"/>
  <c r="Y67" i="5" s="1"/>
  <c r="Z67" i="5" s="1"/>
  <c r="AA67" i="5" s="1"/>
  <c r="AB67" i="5" s="1"/>
  <c r="AC67" i="5" s="1"/>
  <c r="AD67" i="5" s="1"/>
  <c r="AE67" i="5" s="1"/>
  <c r="AF67" i="5" s="1"/>
  <c r="AG67" i="5" s="1"/>
  <c r="AH67" i="5" s="1"/>
  <c r="AI67" i="5" s="1"/>
  <c r="AJ67" i="5" s="1"/>
  <c r="AK67" i="5" s="1"/>
  <c r="AL67" i="5" s="1"/>
  <c r="AM67" i="5" s="1"/>
  <c r="AN67" i="5" s="1"/>
  <c r="AO67" i="5" s="1"/>
  <c r="AP67" i="5" s="1"/>
  <c r="AQ67" i="5" s="1"/>
  <c r="AR67" i="5" s="1"/>
  <c r="AS67" i="5" s="1"/>
  <c r="AT67" i="5" s="1"/>
  <c r="AU67" i="5" s="1"/>
  <c r="AV67" i="5" s="1"/>
  <c r="AW67" i="5" s="1"/>
  <c r="AX67" i="5" s="1"/>
  <c r="AY67" i="5" s="1"/>
  <c r="AZ67" i="5" s="1"/>
  <c r="BA67" i="5" s="1"/>
  <c r="BB67" i="5" s="1"/>
  <c r="BC67" i="5" s="1"/>
  <c r="W66" i="5"/>
  <c r="X66" i="5" s="1"/>
  <c r="Y66" i="5" s="1"/>
  <c r="Z66" i="5" s="1"/>
  <c r="AA66" i="5" s="1"/>
  <c r="AB66" i="5" s="1"/>
  <c r="AC66" i="5" s="1"/>
  <c r="AD66" i="5" s="1"/>
  <c r="AE66" i="5" s="1"/>
  <c r="AF66" i="5" s="1"/>
  <c r="AG66" i="5" s="1"/>
  <c r="AH66" i="5" s="1"/>
  <c r="AI66" i="5" s="1"/>
  <c r="AJ66" i="5" s="1"/>
  <c r="AK66" i="5" s="1"/>
  <c r="AL66" i="5" s="1"/>
  <c r="AM66" i="5" s="1"/>
  <c r="AN66" i="5" s="1"/>
  <c r="AO66" i="5" s="1"/>
  <c r="AP66" i="5" s="1"/>
  <c r="AQ66" i="5" s="1"/>
  <c r="AR66" i="5" s="1"/>
  <c r="AS66" i="5" s="1"/>
  <c r="AT66" i="5" s="1"/>
  <c r="AU66" i="5" s="1"/>
  <c r="AV66" i="5" s="1"/>
  <c r="AW66" i="5" s="1"/>
  <c r="AX66" i="5" s="1"/>
  <c r="AY66" i="5" s="1"/>
  <c r="AZ66" i="5" s="1"/>
  <c r="BA66" i="5" s="1"/>
  <c r="BB66" i="5" s="1"/>
  <c r="BC66" i="5" s="1"/>
  <c r="W65" i="5"/>
  <c r="X65" i="5" s="1"/>
  <c r="Y65" i="5" s="1"/>
  <c r="Z65" i="5" s="1"/>
  <c r="AA65" i="5" s="1"/>
  <c r="AB65" i="5" s="1"/>
  <c r="AC65" i="5" s="1"/>
  <c r="AD65" i="5" s="1"/>
  <c r="AE65" i="5" s="1"/>
  <c r="AF65" i="5" s="1"/>
  <c r="AG65" i="5" s="1"/>
  <c r="AH65" i="5" s="1"/>
  <c r="AI65" i="5" s="1"/>
  <c r="AJ65" i="5" s="1"/>
  <c r="AK65" i="5" s="1"/>
  <c r="AL65" i="5" s="1"/>
  <c r="AM65" i="5" s="1"/>
  <c r="AN65" i="5" s="1"/>
  <c r="AO65" i="5" s="1"/>
  <c r="AP65" i="5" s="1"/>
  <c r="AQ65" i="5" s="1"/>
  <c r="AR65" i="5" s="1"/>
  <c r="AS65" i="5" s="1"/>
  <c r="AT65" i="5" s="1"/>
  <c r="AU65" i="5" s="1"/>
  <c r="AV65" i="5" s="1"/>
  <c r="AW65" i="5" s="1"/>
  <c r="AX65" i="5" s="1"/>
  <c r="AY65" i="5" s="1"/>
  <c r="AZ65" i="5" s="1"/>
  <c r="BA65" i="5" s="1"/>
  <c r="BB65" i="5" s="1"/>
  <c r="BC65" i="5" s="1"/>
  <c r="W64" i="5"/>
  <c r="X64" i="5" s="1"/>
  <c r="Y64" i="5" s="1"/>
  <c r="Z64" i="5" s="1"/>
  <c r="AA64" i="5" s="1"/>
  <c r="AB64" i="5" s="1"/>
  <c r="AC64" i="5" s="1"/>
  <c r="AD64" i="5" s="1"/>
  <c r="AE64" i="5" s="1"/>
  <c r="AF64" i="5" s="1"/>
  <c r="AG64" i="5" s="1"/>
  <c r="AH64" i="5" s="1"/>
  <c r="AI64" i="5" s="1"/>
  <c r="AJ64" i="5" s="1"/>
  <c r="AK64" i="5" s="1"/>
  <c r="AL64" i="5" s="1"/>
  <c r="AM64" i="5" s="1"/>
  <c r="AN64" i="5" s="1"/>
  <c r="AO64" i="5" s="1"/>
  <c r="AP64" i="5" s="1"/>
  <c r="AQ64" i="5" s="1"/>
  <c r="AR64" i="5" s="1"/>
  <c r="AS64" i="5" s="1"/>
  <c r="AT64" i="5" s="1"/>
  <c r="AU64" i="5" s="1"/>
  <c r="AV64" i="5" s="1"/>
  <c r="AW64" i="5" s="1"/>
  <c r="AX64" i="5" s="1"/>
  <c r="AY64" i="5" s="1"/>
  <c r="AZ64" i="5" s="1"/>
  <c r="BA64" i="5" s="1"/>
  <c r="BB64" i="5" s="1"/>
  <c r="BC64" i="5" s="1"/>
  <c r="W63" i="5"/>
  <c r="X63" i="5" s="1"/>
  <c r="Y63" i="5" s="1"/>
  <c r="Z63" i="5" s="1"/>
  <c r="AA63" i="5" s="1"/>
  <c r="AB63" i="5" s="1"/>
  <c r="AC63" i="5" s="1"/>
  <c r="AD63" i="5" s="1"/>
  <c r="AE63" i="5" s="1"/>
  <c r="AF63" i="5" s="1"/>
  <c r="AG63" i="5" s="1"/>
  <c r="AH63" i="5" s="1"/>
  <c r="AI63" i="5" s="1"/>
  <c r="AJ63" i="5" s="1"/>
  <c r="AK63" i="5" s="1"/>
  <c r="AL63" i="5" s="1"/>
  <c r="AM63" i="5" s="1"/>
  <c r="AN63" i="5" s="1"/>
  <c r="AO63" i="5" s="1"/>
  <c r="AP63" i="5" s="1"/>
  <c r="AQ63" i="5" s="1"/>
  <c r="AR63" i="5" s="1"/>
  <c r="AS63" i="5" s="1"/>
  <c r="AT63" i="5" s="1"/>
  <c r="AU63" i="5" s="1"/>
  <c r="AV63" i="5" s="1"/>
  <c r="AW63" i="5" s="1"/>
  <c r="AX63" i="5" s="1"/>
  <c r="AY63" i="5" s="1"/>
  <c r="AZ63" i="5" s="1"/>
  <c r="BA63" i="5" s="1"/>
  <c r="BB63" i="5" s="1"/>
  <c r="BC63" i="5" s="1"/>
  <c r="W62" i="5"/>
  <c r="X62" i="5" s="1"/>
  <c r="Y62" i="5" s="1"/>
  <c r="Z62" i="5" s="1"/>
  <c r="AA62" i="5" s="1"/>
  <c r="AB62" i="5" s="1"/>
  <c r="AC62" i="5" s="1"/>
  <c r="AD62" i="5" s="1"/>
  <c r="AE62" i="5" s="1"/>
  <c r="AF62" i="5" s="1"/>
  <c r="AG62" i="5" s="1"/>
  <c r="AH62" i="5" s="1"/>
  <c r="AI62" i="5" s="1"/>
  <c r="AJ62" i="5" s="1"/>
  <c r="AK62" i="5" s="1"/>
  <c r="AL62" i="5" s="1"/>
  <c r="AM62" i="5" s="1"/>
  <c r="AN62" i="5" s="1"/>
  <c r="AO62" i="5" s="1"/>
  <c r="AP62" i="5" s="1"/>
  <c r="AQ62" i="5" s="1"/>
  <c r="AR62" i="5" s="1"/>
  <c r="AS62" i="5" s="1"/>
  <c r="AT62" i="5" s="1"/>
  <c r="AU62" i="5" s="1"/>
  <c r="AV62" i="5" s="1"/>
  <c r="AW62" i="5" s="1"/>
  <c r="AX62" i="5" s="1"/>
  <c r="AY62" i="5" s="1"/>
  <c r="AZ62" i="5" s="1"/>
  <c r="BA62" i="5" s="1"/>
  <c r="BB62" i="5" s="1"/>
  <c r="BC62" i="5" s="1"/>
  <c r="W61" i="5"/>
  <c r="X61" i="5" s="1"/>
  <c r="Y61" i="5" s="1"/>
  <c r="Z61" i="5" s="1"/>
  <c r="AA61" i="5" s="1"/>
  <c r="AB61" i="5" s="1"/>
  <c r="AC61" i="5" s="1"/>
  <c r="AD61" i="5" s="1"/>
  <c r="AE61" i="5" s="1"/>
  <c r="AF61" i="5" s="1"/>
  <c r="AG61" i="5" s="1"/>
  <c r="AH61" i="5" s="1"/>
  <c r="AI61" i="5" s="1"/>
  <c r="AJ61" i="5" s="1"/>
  <c r="AK61" i="5" s="1"/>
  <c r="AL61" i="5" s="1"/>
  <c r="AM61" i="5" s="1"/>
  <c r="AN61" i="5" s="1"/>
  <c r="AO61" i="5" s="1"/>
  <c r="AP61" i="5" s="1"/>
  <c r="AQ61" i="5" s="1"/>
  <c r="AR61" i="5" s="1"/>
  <c r="AS61" i="5" s="1"/>
  <c r="AT61" i="5" s="1"/>
  <c r="AU61" i="5" s="1"/>
  <c r="AV61" i="5" s="1"/>
  <c r="AW61" i="5" s="1"/>
  <c r="AX61" i="5" s="1"/>
  <c r="AY61" i="5" s="1"/>
  <c r="AZ61" i="5" s="1"/>
  <c r="BA61" i="5" s="1"/>
  <c r="BB61" i="5" s="1"/>
  <c r="BC61" i="5" s="1"/>
  <c r="W60" i="5"/>
  <c r="X60" i="5" s="1"/>
  <c r="Y60" i="5" s="1"/>
  <c r="Z60" i="5" s="1"/>
  <c r="AA60" i="5" s="1"/>
  <c r="AB60" i="5" s="1"/>
  <c r="AC60" i="5" s="1"/>
  <c r="AD60" i="5" s="1"/>
  <c r="AE60" i="5" s="1"/>
  <c r="AF60" i="5" s="1"/>
  <c r="AG60" i="5" s="1"/>
  <c r="AH60" i="5" s="1"/>
  <c r="AI60" i="5" s="1"/>
  <c r="AJ60" i="5" s="1"/>
  <c r="AK60" i="5" s="1"/>
  <c r="AL60" i="5" s="1"/>
  <c r="AM60" i="5" s="1"/>
  <c r="AN60" i="5" s="1"/>
  <c r="AO60" i="5" s="1"/>
  <c r="AP60" i="5" s="1"/>
  <c r="AQ60" i="5" s="1"/>
  <c r="AR60" i="5" s="1"/>
  <c r="AS60" i="5" s="1"/>
  <c r="AT60" i="5" s="1"/>
  <c r="AU60" i="5" s="1"/>
  <c r="AV60" i="5" s="1"/>
  <c r="AW60" i="5" s="1"/>
  <c r="AX60" i="5" s="1"/>
  <c r="AY60" i="5" s="1"/>
  <c r="AZ60" i="5" s="1"/>
  <c r="BA60" i="5" s="1"/>
  <c r="BB60" i="5" s="1"/>
  <c r="BC60" i="5" s="1"/>
  <c r="W59" i="5"/>
  <c r="X59" i="5" s="1"/>
  <c r="Y59" i="5" s="1"/>
  <c r="Z59" i="5" s="1"/>
  <c r="AA59" i="5" s="1"/>
  <c r="AB59" i="5" s="1"/>
  <c r="AC59" i="5" s="1"/>
  <c r="AD59" i="5" s="1"/>
  <c r="AE59" i="5" s="1"/>
  <c r="AF59" i="5" s="1"/>
  <c r="AG59" i="5" s="1"/>
  <c r="AH59" i="5" s="1"/>
  <c r="AI59" i="5" s="1"/>
  <c r="AJ59" i="5" s="1"/>
  <c r="AK59" i="5" s="1"/>
  <c r="AL59" i="5" s="1"/>
  <c r="AM59" i="5" s="1"/>
  <c r="AN59" i="5" s="1"/>
  <c r="AO59" i="5" s="1"/>
  <c r="AP59" i="5" s="1"/>
  <c r="AQ59" i="5" s="1"/>
  <c r="AR59" i="5" s="1"/>
  <c r="AS59" i="5" s="1"/>
  <c r="AT59" i="5" s="1"/>
  <c r="AU59" i="5" s="1"/>
  <c r="AV59" i="5" s="1"/>
  <c r="AW59" i="5" s="1"/>
  <c r="AX59" i="5" s="1"/>
  <c r="AY59" i="5" s="1"/>
  <c r="AZ59" i="5" s="1"/>
  <c r="BA59" i="5" s="1"/>
  <c r="BB59" i="5" s="1"/>
  <c r="BC59" i="5" s="1"/>
  <c r="W58" i="5"/>
  <c r="X58" i="5" s="1"/>
  <c r="Y58" i="5" s="1"/>
  <c r="Z58" i="5" s="1"/>
  <c r="AA58" i="5" s="1"/>
  <c r="AB58" i="5" s="1"/>
  <c r="AC58" i="5" s="1"/>
  <c r="AD58" i="5" s="1"/>
  <c r="AE58" i="5" s="1"/>
  <c r="AF58" i="5" s="1"/>
  <c r="AG58" i="5" s="1"/>
  <c r="AH58" i="5" s="1"/>
  <c r="AI58" i="5" s="1"/>
  <c r="AJ58" i="5" s="1"/>
  <c r="AK58" i="5" s="1"/>
  <c r="AL58" i="5" s="1"/>
  <c r="AM58" i="5" s="1"/>
  <c r="AN58" i="5" s="1"/>
  <c r="AO58" i="5" s="1"/>
  <c r="AP58" i="5" s="1"/>
  <c r="AQ58" i="5" s="1"/>
  <c r="AR58" i="5" s="1"/>
  <c r="AS58" i="5" s="1"/>
  <c r="AT58" i="5" s="1"/>
  <c r="AU58" i="5" s="1"/>
  <c r="AV58" i="5" s="1"/>
  <c r="AW58" i="5" s="1"/>
  <c r="AX58" i="5" s="1"/>
  <c r="AY58" i="5" s="1"/>
  <c r="AZ58" i="5" s="1"/>
  <c r="BA58" i="5" s="1"/>
  <c r="BB58" i="5" s="1"/>
  <c r="BC58" i="5" s="1"/>
  <c r="W57" i="5"/>
  <c r="X57" i="5" s="1"/>
  <c r="Y57" i="5" s="1"/>
  <c r="Z57" i="5" s="1"/>
  <c r="AA57" i="5" s="1"/>
  <c r="AB57" i="5" s="1"/>
  <c r="AC57" i="5" s="1"/>
  <c r="AD57" i="5" s="1"/>
  <c r="AE57" i="5" s="1"/>
  <c r="AF57" i="5" s="1"/>
  <c r="AG57" i="5" s="1"/>
  <c r="AH57" i="5" s="1"/>
  <c r="AI57" i="5" s="1"/>
  <c r="AJ57" i="5" s="1"/>
  <c r="AK57" i="5" s="1"/>
  <c r="AL57" i="5" s="1"/>
  <c r="AM57" i="5" s="1"/>
  <c r="AN57" i="5" s="1"/>
  <c r="AO57" i="5" s="1"/>
  <c r="AP57" i="5" s="1"/>
  <c r="AQ57" i="5" s="1"/>
  <c r="AR57" i="5" s="1"/>
  <c r="AS57" i="5" s="1"/>
  <c r="AT57" i="5" s="1"/>
  <c r="AU57" i="5" s="1"/>
  <c r="AV57" i="5" s="1"/>
  <c r="AW57" i="5" s="1"/>
  <c r="AX57" i="5" s="1"/>
  <c r="AY57" i="5" s="1"/>
  <c r="AZ57" i="5" s="1"/>
  <c r="BA57" i="5" s="1"/>
  <c r="BB57" i="5" s="1"/>
  <c r="BC57" i="5" s="1"/>
  <c r="W56" i="5"/>
  <c r="X56" i="5" s="1"/>
  <c r="Y56" i="5" s="1"/>
  <c r="Z56" i="5" s="1"/>
  <c r="AA56" i="5" s="1"/>
  <c r="AB56" i="5" s="1"/>
  <c r="AC56" i="5" s="1"/>
  <c r="AD56" i="5" s="1"/>
  <c r="AE56" i="5" s="1"/>
  <c r="AF56" i="5" s="1"/>
  <c r="AG56" i="5" s="1"/>
  <c r="AH56" i="5" s="1"/>
  <c r="AI56" i="5" s="1"/>
  <c r="AJ56" i="5" s="1"/>
  <c r="AK56" i="5" s="1"/>
  <c r="AL56" i="5" s="1"/>
  <c r="AM56" i="5" s="1"/>
  <c r="AN56" i="5" s="1"/>
  <c r="AO56" i="5" s="1"/>
  <c r="AP56" i="5" s="1"/>
  <c r="AQ56" i="5" s="1"/>
  <c r="AR56" i="5" s="1"/>
  <c r="AS56" i="5" s="1"/>
  <c r="AT56" i="5" s="1"/>
  <c r="AU56" i="5" s="1"/>
  <c r="AV56" i="5" s="1"/>
  <c r="AW56" i="5" s="1"/>
  <c r="AX56" i="5" s="1"/>
  <c r="AY56" i="5" s="1"/>
  <c r="AZ56" i="5" s="1"/>
  <c r="BA56" i="5" s="1"/>
  <c r="BB56" i="5" s="1"/>
  <c r="BC56" i="5" s="1"/>
  <c r="W55" i="5"/>
  <c r="X55" i="5" s="1"/>
  <c r="Y55" i="5" s="1"/>
  <c r="Z55" i="5" s="1"/>
  <c r="AA55" i="5" s="1"/>
  <c r="AB55" i="5" s="1"/>
  <c r="AC55" i="5" s="1"/>
  <c r="AD55" i="5" s="1"/>
  <c r="AE55" i="5" s="1"/>
  <c r="AF55" i="5" s="1"/>
  <c r="AG55" i="5" s="1"/>
  <c r="AH55" i="5" s="1"/>
  <c r="AI55" i="5" s="1"/>
  <c r="AJ55" i="5" s="1"/>
  <c r="AK55" i="5" s="1"/>
  <c r="AL55" i="5" s="1"/>
  <c r="AM55" i="5" s="1"/>
  <c r="AN55" i="5" s="1"/>
  <c r="AO55" i="5" s="1"/>
  <c r="AP55" i="5" s="1"/>
  <c r="AQ55" i="5" s="1"/>
  <c r="AR55" i="5" s="1"/>
  <c r="AS55" i="5" s="1"/>
  <c r="AT55" i="5" s="1"/>
  <c r="AU55" i="5" s="1"/>
  <c r="AV55" i="5" s="1"/>
  <c r="AW55" i="5" s="1"/>
  <c r="AX55" i="5" s="1"/>
  <c r="AY55" i="5" s="1"/>
  <c r="AZ55" i="5" s="1"/>
  <c r="BA55" i="5" s="1"/>
  <c r="BB55" i="5" s="1"/>
  <c r="BC55" i="5" s="1"/>
  <c r="W54" i="5"/>
  <c r="X54" i="5" s="1"/>
  <c r="Y54" i="5" s="1"/>
  <c r="Z54" i="5" s="1"/>
  <c r="AA54" i="5" s="1"/>
  <c r="AB54" i="5" s="1"/>
  <c r="AC54" i="5" s="1"/>
  <c r="AD54" i="5" s="1"/>
  <c r="AE54" i="5" s="1"/>
  <c r="AF54" i="5" s="1"/>
  <c r="AG54" i="5" s="1"/>
  <c r="AH54" i="5" s="1"/>
  <c r="AI54" i="5" s="1"/>
  <c r="AJ54" i="5" s="1"/>
  <c r="AK54" i="5" s="1"/>
  <c r="AL54" i="5" s="1"/>
  <c r="AM54" i="5" s="1"/>
  <c r="AN54" i="5" s="1"/>
  <c r="AO54" i="5" s="1"/>
  <c r="AP54" i="5" s="1"/>
  <c r="AQ54" i="5" s="1"/>
  <c r="AR54" i="5" s="1"/>
  <c r="AS54" i="5" s="1"/>
  <c r="AT54" i="5" s="1"/>
  <c r="AU54" i="5" s="1"/>
  <c r="AV54" i="5" s="1"/>
  <c r="AW54" i="5" s="1"/>
  <c r="AX54" i="5" s="1"/>
  <c r="AY54" i="5" s="1"/>
  <c r="AZ54" i="5" s="1"/>
  <c r="BA54" i="5" s="1"/>
  <c r="BB54" i="5" s="1"/>
  <c r="BC54" i="5" s="1"/>
  <c r="W53" i="5"/>
  <c r="X53" i="5" s="1"/>
  <c r="Y53" i="5" s="1"/>
  <c r="Z53" i="5" s="1"/>
  <c r="AA53" i="5" s="1"/>
  <c r="AB53" i="5" s="1"/>
  <c r="AC53" i="5" s="1"/>
  <c r="AD53" i="5" s="1"/>
  <c r="AE53" i="5" s="1"/>
  <c r="AF53" i="5" s="1"/>
  <c r="AG53" i="5" s="1"/>
  <c r="AH53" i="5" s="1"/>
  <c r="AI53" i="5" s="1"/>
  <c r="AJ53" i="5" s="1"/>
  <c r="AK53" i="5" s="1"/>
  <c r="AL53" i="5" s="1"/>
  <c r="AM53" i="5" s="1"/>
  <c r="AN53" i="5" s="1"/>
  <c r="AO53" i="5" s="1"/>
  <c r="AP53" i="5" s="1"/>
  <c r="AQ53" i="5" s="1"/>
  <c r="AR53" i="5" s="1"/>
  <c r="AS53" i="5" s="1"/>
  <c r="AT53" i="5" s="1"/>
  <c r="AU53" i="5" s="1"/>
  <c r="AV53" i="5" s="1"/>
  <c r="AW53" i="5" s="1"/>
  <c r="AX53" i="5" s="1"/>
  <c r="AY53" i="5" s="1"/>
  <c r="AZ53" i="5" s="1"/>
  <c r="BA53" i="5" s="1"/>
  <c r="BB53" i="5" s="1"/>
  <c r="BC53" i="5" s="1"/>
  <c r="X52" i="5"/>
  <c r="Y52" i="5" s="1"/>
  <c r="Z52" i="5" s="1"/>
  <c r="AA52" i="5" s="1"/>
  <c r="AB52" i="5" s="1"/>
  <c r="AC52" i="5" s="1"/>
  <c r="AD52" i="5" s="1"/>
  <c r="AE52" i="5" s="1"/>
  <c r="AF52" i="5" s="1"/>
  <c r="AG52" i="5" s="1"/>
  <c r="AH52" i="5" s="1"/>
  <c r="AI52" i="5" s="1"/>
  <c r="AJ52" i="5" s="1"/>
  <c r="AK52" i="5" s="1"/>
  <c r="AL52" i="5" s="1"/>
  <c r="AM52" i="5" s="1"/>
  <c r="AN52" i="5" s="1"/>
  <c r="AO52" i="5" s="1"/>
  <c r="AP52" i="5" s="1"/>
  <c r="AQ52" i="5" s="1"/>
  <c r="AR52" i="5" s="1"/>
  <c r="AS52" i="5" s="1"/>
  <c r="AT52" i="5" s="1"/>
  <c r="AU52" i="5" s="1"/>
  <c r="AV52" i="5" s="1"/>
  <c r="AW52" i="5" s="1"/>
  <c r="AX52" i="5" s="1"/>
  <c r="AY52" i="5" s="1"/>
  <c r="AZ52" i="5" s="1"/>
  <c r="BA52" i="5" s="1"/>
  <c r="BB52" i="5" s="1"/>
  <c r="BC52" i="5" s="1"/>
  <c r="W51" i="5"/>
  <c r="X51" i="5" s="1"/>
  <c r="Y51" i="5" s="1"/>
  <c r="Z51" i="5" s="1"/>
  <c r="AA51" i="5" s="1"/>
  <c r="AB51" i="5" s="1"/>
  <c r="AC51" i="5" s="1"/>
  <c r="AD51" i="5" s="1"/>
  <c r="AE51" i="5" s="1"/>
  <c r="AF51" i="5" s="1"/>
  <c r="AG51" i="5" s="1"/>
  <c r="AH51" i="5" s="1"/>
  <c r="AI51" i="5" s="1"/>
  <c r="AJ51" i="5" s="1"/>
  <c r="AK51" i="5" s="1"/>
  <c r="AL51" i="5" s="1"/>
  <c r="AM51" i="5" s="1"/>
  <c r="AN51" i="5" s="1"/>
  <c r="AO51" i="5" s="1"/>
  <c r="AP51" i="5" s="1"/>
  <c r="AQ51" i="5" s="1"/>
  <c r="AR51" i="5" s="1"/>
  <c r="AS51" i="5" s="1"/>
  <c r="AT51" i="5" s="1"/>
  <c r="AU51" i="5" s="1"/>
  <c r="AV51" i="5" s="1"/>
  <c r="AW51" i="5" s="1"/>
  <c r="AX51" i="5" s="1"/>
  <c r="AY51" i="5" s="1"/>
  <c r="AZ51" i="5" s="1"/>
  <c r="BA51" i="5" s="1"/>
  <c r="BB51" i="5" s="1"/>
  <c r="BC51" i="5" s="1"/>
  <c r="W50" i="5"/>
  <c r="X50" i="5" s="1"/>
  <c r="Y50" i="5" s="1"/>
  <c r="Z50" i="5" s="1"/>
  <c r="AA50" i="5" s="1"/>
  <c r="AB50" i="5" s="1"/>
  <c r="AC50" i="5" s="1"/>
  <c r="AD50" i="5" s="1"/>
  <c r="AE50" i="5" s="1"/>
  <c r="AF50" i="5" s="1"/>
  <c r="AG50" i="5" s="1"/>
  <c r="AH50" i="5" s="1"/>
  <c r="AI50" i="5" s="1"/>
  <c r="AJ50" i="5" s="1"/>
  <c r="AK50" i="5" s="1"/>
  <c r="AL50" i="5" s="1"/>
  <c r="AM50" i="5" s="1"/>
  <c r="AN50" i="5" s="1"/>
  <c r="AO50" i="5" s="1"/>
  <c r="AP50" i="5" s="1"/>
  <c r="AQ50" i="5" s="1"/>
  <c r="AR50" i="5" s="1"/>
  <c r="AS50" i="5" s="1"/>
  <c r="AT50" i="5" s="1"/>
  <c r="AU50" i="5" s="1"/>
  <c r="AV50" i="5" s="1"/>
  <c r="AW50" i="5" s="1"/>
  <c r="AX50" i="5" s="1"/>
  <c r="AY50" i="5" s="1"/>
  <c r="AZ50" i="5" s="1"/>
  <c r="BA50" i="5" s="1"/>
  <c r="BB50" i="5" s="1"/>
  <c r="BC50" i="5" s="1"/>
  <c r="W49" i="5"/>
  <c r="X49" i="5" s="1"/>
  <c r="Y49" i="5" s="1"/>
  <c r="Z49" i="5" s="1"/>
  <c r="AA49" i="5" s="1"/>
  <c r="AB49" i="5" s="1"/>
  <c r="AC49" i="5" s="1"/>
  <c r="AD49" i="5" s="1"/>
  <c r="AE49" i="5" s="1"/>
  <c r="AF49" i="5" s="1"/>
  <c r="AG49" i="5" s="1"/>
  <c r="AH49" i="5" s="1"/>
  <c r="AI49" i="5" s="1"/>
  <c r="AJ49" i="5" s="1"/>
  <c r="AK49" i="5" s="1"/>
  <c r="AL49" i="5" s="1"/>
  <c r="AM49" i="5" s="1"/>
  <c r="AN49" i="5" s="1"/>
  <c r="AO49" i="5" s="1"/>
  <c r="AP49" i="5" s="1"/>
  <c r="AQ49" i="5" s="1"/>
  <c r="AR49" i="5" s="1"/>
  <c r="AS49" i="5" s="1"/>
  <c r="AT49" i="5" s="1"/>
  <c r="AU49" i="5" s="1"/>
  <c r="AV49" i="5" s="1"/>
  <c r="AW49" i="5" s="1"/>
  <c r="AX49" i="5" s="1"/>
  <c r="AY49" i="5" s="1"/>
  <c r="AZ49" i="5" s="1"/>
  <c r="BA49" i="5" s="1"/>
  <c r="BB49" i="5" s="1"/>
  <c r="BC49" i="5" s="1"/>
  <c r="W48" i="5"/>
  <c r="X48" i="5" s="1"/>
  <c r="Y48" i="5" s="1"/>
  <c r="Z48" i="5" s="1"/>
  <c r="AA48" i="5" s="1"/>
  <c r="AB48" i="5" s="1"/>
  <c r="AC48" i="5" s="1"/>
  <c r="AD48" i="5" s="1"/>
  <c r="AE48" i="5" s="1"/>
  <c r="AF48" i="5" s="1"/>
  <c r="AG48" i="5" s="1"/>
  <c r="AH48" i="5" s="1"/>
  <c r="AI48" i="5" s="1"/>
  <c r="AJ48" i="5" s="1"/>
  <c r="AK48" i="5" s="1"/>
  <c r="AL48" i="5" s="1"/>
  <c r="AM48" i="5" s="1"/>
  <c r="AN48" i="5" s="1"/>
  <c r="AO48" i="5" s="1"/>
  <c r="AP48" i="5" s="1"/>
  <c r="AQ48" i="5" s="1"/>
  <c r="AR48" i="5" s="1"/>
  <c r="AS48" i="5" s="1"/>
  <c r="AT48" i="5" s="1"/>
  <c r="AU48" i="5" s="1"/>
  <c r="AV48" i="5" s="1"/>
  <c r="AW48" i="5" s="1"/>
  <c r="AX48" i="5" s="1"/>
  <c r="AY48" i="5" s="1"/>
  <c r="AZ48" i="5" s="1"/>
  <c r="BA48" i="5" s="1"/>
  <c r="BB48" i="5" s="1"/>
  <c r="BC48" i="5" s="1"/>
  <c r="W47" i="5"/>
  <c r="X47" i="5" s="1"/>
  <c r="Y47" i="5" s="1"/>
  <c r="Z47" i="5" s="1"/>
  <c r="AA47" i="5" s="1"/>
  <c r="AB47" i="5" s="1"/>
  <c r="AC47" i="5" s="1"/>
  <c r="AD47" i="5" s="1"/>
  <c r="AE47" i="5" s="1"/>
  <c r="AF47" i="5" s="1"/>
  <c r="AG47" i="5" s="1"/>
  <c r="AH47" i="5" s="1"/>
  <c r="AI47" i="5" s="1"/>
  <c r="AJ47" i="5" s="1"/>
  <c r="AK47" i="5" s="1"/>
  <c r="AL47" i="5" s="1"/>
  <c r="AM47" i="5" s="1"/>
  <c r="AN47" i="5" s="1"/>
  <c r="AO47" i="5" s="1"/>
  <c r="AP47" i="5" s="1"/>
  <c r="AQ47" i="5" s="1"/>
  <c r="AR47" i="5" s="1"/>
  <c r="AS47" i="5" s="1"/>
  <c r="AT47" i="5" s="1"/>
  <c r="AU47" i="5" s="1"/>
  <c r="AV47" i="5" s="1"/>
  <c r="AW47" i="5" s="1"/>
  <c r="AX47" i="5" s="1"/>
  <c r="AY47" i="5" s="1"/>
  <c r="AZ47" i="5" s="1"/>
  <c r="BA47" i="5" s="1"/>
  <c r="BB47" i="5" s="1"/>
  <c r="BC47" i="5" s="1"/>
  <c r="W46" i="5"/>
  <c r="X46" i="5" s="1"/>
  <c r="Y46" i="5" s="1"/>
  <c r="Z46" i="5" s="1"/>
  <c r="AA46" i="5" s="1"/>
  <c r="AB46" i="5" s="1"/>
  <c r="AC46" i="5" s="1"/>
  <c r="AD46" i="5" s="1"/>
  <c r="AE46" i="5" s="1"/>
  <c r="AF46" i="5" s="1"/>
  <c r="AG46" i="5" s="1"/>
  <c r="AH46" i="5" s="1"/>
  <c r="AI46" i="5" s="1"/>
  <c r="AJ46" i="5" s="1"/>
  <c r="AK46" i="5" s="1"/>
  <c r="AL46" i="5" s="1"/>
  <c r="AM46" i="5" s="1"/>
  <c r="AN46" i="5" s="1"/>
  <c r="AO46" i="5" s="1"/>
  <c r="AP46" i="5" s="1"/>
  <c r="AQ46" i="5" s="1"/>
  <c r="AR46" i="5" s="1"/>
  <c r="AS46" i="5" s="1"/>
  <c r="AT46" i="5" s="1"/>
  <c r="AU46" i="5" s="1"/>
  <c r="AV46" i="5" s="1"/>
  <c r="AW46" i="5" s="1"/>
  <c r="AX46" i="5" s="1"/>
  <c r="AY46" i="5" s="1"/>
  <c r="AZ46" i="5" s="1"/>
  <c r="BA46" i="5" s="1"/>
  <c r="BB46" i="5" s="1"/>
  <c r="BC46" i="5" s="1"/>
  <c r="W45" i="5"/>
  <c r="X45" i="5" s="1"/>
  <c r="Y45" i="5" s="1"/>
  <c r="Z45" i="5" s="1"/>
  <c r="AA45" i="5" s="1"/>
  <c r="AB45" i="5" s="1"/>
  <c r="AC45" i="5" s="1"/>
  <c r="AD45" i="5" s="1"/>
  <c r="AE45" i="5" s="1"/>
  <c r="AF45" i="5" s="1"/>
  <c r="AG45" i="5" s="1"/>
  <c r="AH45" i="5" s="1"/>
  <c r="AI45" i="5" s="1"/>
  <c r="AJ45" i="5" s="1"/>
  <c r="AK45" i="5" s="1"/>
  <c r="AL45" i="5" s="1"/>
  <c r="AM45" i="5" s="1"/>
  <c r="AN45" i="5" s="1"/>
  <c r="AO45" i="5" s="1"/>
  <c r="AP45" i="5" s="1"/>
  <c r="AQ45" i="5" s="1"/>
  <c r="AR45" i="5" s="1"/>
  <c r="AS45" i="5" s="1"/>
  <c r="AT45" i="5" s="1"/>
  <c r="AU45" i="5" s="1"/>
  <c r="AV45" i="5" s="1"/>
  <c r="AW45" i="5" s="1"/>
  <c r="AX45" i="5" s="1"/>
  <c r="AY45" i="5" s="1"/>
  <c r="AZ45" i="5" s="1"/>
  <c r="BA45" i="5" s="1"/>
  <c r="BB45" i="5" s="1"/>
  <c r="BC45" i="5" s="1"/>
  <c r="W44" i="5"/>
  <c r="X44" i="5" s="1"/>
  <c r="Y44" i="5" s="1"/>
  <c r="Z44" i="5" s="1"/>
  <c r="AA44" i="5" s="1"/>
  <c r="AB44" i="5" s="1"/>
  <c r="AC44" i="5" s="1"/>
  <c r="AD44" i="5" s="1"/>
  <c r="AE44" i="5" s="1"/>
  <c r="AF44" i="5" s="1"/>
  <c r="AG44" i="5" s="1"/>
  <c r="AH44" i="5" s="1"/>
  <c r="AI44" i="5" s="1"/>
  <c r="AJ44" i="5" s="1"/>
  <c r="AK44" i="5" s="1"/>
  <c r="AL44" i="5" s="1"/>
  <c r="AM44" i="5" s="1"/>
  <c r="AN44" i="5" s="1"/>
  <c r="AO44" i="5" s="1"/>
  <c r="AP44" i="5" s="1"/>
  <c r="AQ44" i="5" s="1"/>
  <c r="AR44" i="5" s="1"/>
  <c r="AS44" i="5" s="1"/>
  <c r="AT44" i="5" s="1"/>
  <c r="AU44" i="5" s="1"/>
  <c r="AV44" i="5" s="1"/>
  <c r="AW44" i="5" s="1"/>
  <c r="AX44" i="5" s="1"/>
  <c r="AY44" i="5" s="1"/>
  <c r="AZ44" i="5" s="1"/>
  <c r="BA44" i="5" s="1"/>
  <c r="BB44" i="5" s="1"/>
  <c r="BC44" i="5" s="1"/>
  <c r="W43" i="5"/>
  <c r="X43" i="5" s="1"/>
  <c r="Y43" i="5" s="1"/>
  <c r="Z43" i="5" s="1"/>
  <c r="AA43" i="5" s="1"/>
  <c r="AB43" i="5" s="1"/>
  <c r="AC43" i="5" s="1"/>
  <c r="AD43" i="5" s="1"/>
  <c r="AE43" i="5" s="1"/>
  <c r="AF43" i="5" s="1"/>
  <c r="AG43" i="5" s="1"/>
  <c r="AH43" i="5" s="1"/>
  <c r="AI43" i="5" s="1"/>
  <c r="AJ43" i="5" s="1"/>
  <c r="AK43" i="5" s="1"/>
  <c r="AL43" i="5" s="1"/>
  <c r="AM43" i="5" s="1"/>
  <c r="AN43" i="5" s="1"/>
  <c r="AO43" i="5" s="1"/>
  <c r="AP43" i="5" s="1"/>
  <c r="AQ43" i="5" s="1"/>
  <c r="AR43" i="5" s="1"/>
  <c r="AS43" i="5" s="1"/>
  <c r="AT43" i="5" s="1"/>
  <c r="AU43" i="5" s="1"/>
  <c r="AV43" i="5" s="1"/>
  <c r="AW43" i="5" s="1"/>
  <c r="AX43" i="5" s="1"/>
  <c r="AY43" i="5" s="1"/>
  <c r="AZ43" i="5" s="1"/>
  <c r="BA43" i="5" s="1"/>
  <c r="BB43" i="5" s="1"/>
  <c r="BC43" i="5" s="1"/>
  <c r="W42" i="5"/>
  <c r="X42" i="5" s="1"/>
  <c r="Y42" i="5" s="1"/>
  <c r="Z42" i="5" s="1"/>
  <c r="AA42" i="5" s="1"/>
  <c r="AB42" i="5" s="1"/>
  <c r="AC42" i="5" s="1"/>
  <c r="AD42" i="5" s="1"/>
  <c r="AE42" i="5" s="1"/>
  <c r="AF42" i="5" s="1"/>
  <c r="AG42" i="5" s="1"/>
  <c r="AH42" i="5" s="1"/>
  <c r="AI42" i="5" s="1"/>
  <c r="AJ42" i="5" s="1"/>
  <c r="AK42" i="5" s="1"/>
  <c r="AL42" i="5" s="1"/>
  <c r="AM42" i="5" s="1"/>
  <c r="AN42" i="5" s="1"/>
  <c r="AO42" i="5" s="1"/>
  <c r="AP42" i="5" s="1"/>
  <c r="AQ42" i="5" s="1"/>
  <c r="AR42" i="5" s="1"/>
  <c r="AS42" i="5" s="1"/>
  <c r="AT42" i="5" s="1"/>
  <c r="AU42" i="5" s="1"/>
  <c r="AV42" i="5" s="1"/>
  <c r="AW42" i="5" s="1"/>
  <c r="AX42" i="5" s="1"/>
  <c r="AY42" i="5" s="1"/>
  <c r="AZ42" i="5" s="1"/>
  <c r="BA42" i="5" s="1"/>
  <c r="BB42" i="5" s="1"/>
  <c r="BC42" i="5" s="1"/>
  <c r="W41" i="5"/>
  <c r="X41" i="5" s="1"/>
  <c r="Y41" i="5" s="1"/>
  <c r="Z41" i="5" s="1"/>
  <c r="AA41" i="5" s="1"/>
  <c r="AB41" i="5" s="1"/>
  <c r="AC41" i="5" s="1"/>
  <c r="AD41" i="5" s="1"/>
  <c r="AE41" i="5" s="1"/>
  <c r="AF41" i="5" s="1"/>
  <c r="AG41" i="5" s="1"/>
  <c r="AH41" i="5" s="1"/>
  <c r="AI41" i="5" s="1"/>
  <c r="AJ41" i="5" s="1"/>
  <c r="AK41" i="5" s="1"/>
  <c r="AL41" i="5" s="1"/>
  <c r="AM41" i="5" s="1"/>
  <c r="AN41" i="5" s="1"/>
  <c r="AO41" i="5" s="1"/>
  <c r="AP41" i="5" s="1"/>
  <c r="AQ41" i="5" s="1"/>
  <c r="AR41" i="5" s="1"/>
  <c r="AS41" i="5" s="1"/>
  <c r="AT41" i="5" s="1"/>
  <c r="AU41" i="5" s="1"/>
  <c r="AV41" i="5" s="1"/>
  <c r="AW41" i="5" s="1"/>
  <c r="AX41" i="5" s="1"/>
  <c r="AY41" i="5" s="1"/>
  <c r="AZ41" i="5" s="1"/>
  <c r="BA41" i="5" s="1"/>
  <c r="BB41" i="5" s="1"/>
  <c r="BC41" i="5" s="1"/>
  <c r="W40" i="5"/>
  <c r="X40" i="5" s="1"/>
  <c r="Y40" i="5" s="1"/>
  <c r="Z40" i="5" s="1"/>
  <c r="AA40" i="5" s="1"/>
  <c r="AB40" i="5" s="1"/>
  <c r="AC40" i="5" s="1"/>
  <c r="AD40" i="5" s="1"/>
  <c r="AE40" i="5" s="1"/>
  <c r="AF40" i="5" s="1"/>
  <c r="AG40" i="5" s="1"/>
  <c r="AH40" i="5" s="1"/>
  <c r="AI40" i="5" s="1"/>
  <c r="AJ40" i="5" s="1"/>
  <c r="AK40" i="5" s="1"/>
  <c r="AL40" i="5" s="1"/>
  <c r="AM40" i="5" s="1"/>
  <c r="AN40" i="5" s="1"/>
  <c r="AO40" i="5" s="1"/>
  <c r="AP40" i="5" s="1"/>
  <c r="AQ40" i="5" s="1"/>
  <c r="AR40" i="5" s="1"/>
  <c r="AS40" i="5" s="1"/>
  <c r="AT40" i="5" s="1"/>
  <c r="AU40" i="5" s="1"/>
  <c r="AV40" i="5" s="1"/>
  <c r="AW40" i="5" s="1"/>
  <c r="AX40" i="5" s="1"/>
  <c r="AY40" i="5" s="1"/>
  <c r="AZ40" i="5" s="1"/>
  <c r="BA40" i="5" s="1"/>
  <c r="BB40" i="5" s="1"/>
  <c r="BC40" i="5" s="1"/>
  <c r="W39" i="5"/>
  <c r="X39" i="5" s="1"/>
  <c r="Y39" i="5" s="1"/>
  <c r="Z39" i="5" s="1"/>
  <c r="AA39" i="5" s="1"/>
  <c r="AB39" i="5" s="1"/>
  <c r="AC39" i="5" s="1"/>
  <c r="AD39" i="5" s="1"/>
  <c r="AE39" i="5" s="1"/>
  <c r="AF39" i="5" s="1"/>
  <c r="AG39" i="5" s="1"/>
  <c r="AH39" i="5" s="1"/>
  <c r="AI39" i="5" s="1"/>
  <c r="AJ39" i="5" s="1"/>
  <c r="AK39" i="5" s="1"/>
  <c r="AL39" i="5" s="1"/>
  <c r="AM39" i="5" s="1"/>
  <c r="AN39" i="5" s="1"/>
  <c r="AO39" i="5" s="1"/>
  <c r="AP39" i="5" s="1"/>
  <c r="AQ39" i="5" s="1"/>
  <c r="AR39" i="5" s="1"/>
  <c r="AS39" i="5" s="1"/>
  <c r="AT39" i="5" s="1"/>
  <c r="AU39" i="5" s="1"/>
  <c r="AV39" i="5" s="1"/>
  <c r="AW39" i="5" s="1"/>
  <c r="AX39" i="5" s="1"/>
  <c r="AY39" i="5" s="1"/>
  <c r="AZ39" i="5" s="1"/>
  <c r="BA39" i="5" s="1"/>
  <c r="BB39" i="5" s="1"/>
  <c r="BC39" i="5" s="1"/>
  <c r="W38" i="5"/>
  <c r="X38" i="5" s="1"/>
  <c r="Y38" i="5" s="1"/>
  <c r="Z38" i="5" s="1"/>
  <c r="AA38" i="5" s="1"/>
  <c r="AB38" i="5" s="1"/>
  <c r="AC38" i="5" s="1"/>
  <c r="AD38" i="5" s="1"/>
  <c r="AE38" i="5" s="1"/>
  <c r="AF38" i="5" s="1"/>
  <c r="AG38" i="5" s="1"/>
  <c r="AH38" i="5" s="1"/>
  <c r="AI38" i="5" s="1"/>
  <c r="AJ38" i="5" s="1"/>
  <c r="AK38" i="5" s="1"/>
  <c r="AL38" i="5" s="1"/>
  <c r="AM38" i="5" s="1"/>
  <c r="AN38" i="5" s="1"/>
  <c r="AO38" i="5" s="1"/>
  <c r="AP38" i="5" s="1"/>
  <c r="AQ38" i="5" s="1"/>
  <c r="AR38" i="5" s="1"/>
  <c r="AS38" i="5" s="1"/>
  <c r="AT38" i="5" s="1"/>
  <c r="AU38" i="5" s="1"/>
  <c r="AV38" i="5" s="1"/>
  <c r="AW38" i="5" s="1"/>
  <c r="AX38" i="5" s="1"/>
  <c r="AY38" i="5" s="1"/>
  <c r="AZ38" i="5" s="1"/>
  <c r="BA38" i="5" s="1"/>
  <c r="BB38" i="5" s="1"/>
  <c r="BC38" i="5" s="1"/>
  <c r="W37" i="5"/>
  <c r="X37" i="5" s="1"/>
  <c r="Y37" i="5" s="1"/>
  <c r="Z37" i="5" s="1"/>
  <c r="AA37" i="5" s="1"/>
  <c r="AB37" i="5" s="1"/>
  <c r="AC37" i="5" s="1"/>
  <c r="AD37" i="5" s="1"/>
  <c r="AE37" i="5" s="1"/>
  <c r="AF37" i="5" s="1"/>
  <c r="AG37" i="5" s="1"/>
  <c r="AH37" i="5" s="1"/>
  <c r="AI37" i="5" s="1"/>
  <c r="AJ37" i="5" s="1"/>
  <c r="AK37" i="5" s="1"/>
  <c r="AL37" i="5" s="1"/>
  <c r="AM37" i="5" s="1"/>
  <c r="AN37" i="5" s="1"/>
  <c r="AO37" i="5" s="1"/>
  <c r="AP37" i="5" s="1"/>
  <c r="AQ37" i="5" s="1"/>
  <c r="AR37" i="5" s="1"/>
  <c r="AS37" i="5" s="1"/>
  <c r="AT37" i="5" s="1"/>
  <c r="AU37" i="5" s="1"/>
  <c r="AV37" i="5" s="1"/>
  <c r="AW37" i="5" s="1"/>
  <c r="AX37" i="5" s="1"/>
  <c r="AY37" i="5" s="1"/>
  <c r="AZ37" i="5" s="1"/>
  <c r="BA37" i="5" s="1"/>
  <c r="BB37" i="5" s="1"/>
  <c r="BC37" i="5" s="1"/>
  <c r="W36" i="5"/>
  <c r="X36" i="5" s="1"/>
  <c r="Y36" i="5" s="1"/>
  <c r="Z36" i="5" s="1"/>
  <c r="AA36" i="5" s="1"/>
  <c r="AB36" i="5" s="1"/>
  <c r="AC36" i="5" s="1"/>
  <c r="AD36" i="5" s="1"/>
  <c r="AE36" i="5" s="1"/>
  <c r="AF36" i="5" s="1"/>
  <c r="AG36" i="5" s="1"/>
  <c r="AH36" i="5" s="1"/>
  <c r="AI36" i="5" s="1"/>
  <c r="AJ36" i="5" s="1"/>
  <c r="AK36" i="5" s="1"/>
  <c r="AL36" i="5" s="1"/>
  <c r="AM36" i="5" s="1"/>
  <c r="AN36" i="5" s="1"/>
  <c r="AO36" i="5" s="1"/>
  <c r="AP36" i="5" s="1"/>
  <c r="AQ36" i="5" s="1"/>
  <c r="AR36" i="5" s="1"/>
  <c r="AS36" i="5" s="1"/>
  <c r="AT36" i="5" s="1"/>
  <c r="AU36" i="5" s="1"/>
  <c r="AV36" i="5" s="1"/>
  <c r="AW36" i="5" s="1"/>
  <c r="AX36" i="5" s="1"/>
  <c r="AY36" i="5" s="1"/>
  <c r="AZ36" i="5" s="1"/>
  <c r="BA36" i="5" s="1"/>
  <c r="BB36" i="5" s="1"/>
  <c r="BC36" i="5" s="1"/>
  <c r="W35" i="5"/>
  <c r="X35" i="5" s="1"/>
  <c r="Y35" i="5" s="1"/>
  <c r="Z35" i="5" s="1"/>
  <c r="AA35" i="5" s="1"/>
  <c r="AB35" i="5" s="1"/>
  <c r="AC35" i="5" s="1"/>
  <c r="AD35" i="5" s="1"/>
  <c r="AE35" i="5" s="1"/>
  <c r="AF35" i="5" s="1"/>
  <c r="AG35" i="5" s="1"/>
  <c r="AH35" i="5" s="1"/>
  <c r="AI35" i="5" s="1"/>
  <c r="AJ35" i="5" s="1"/>
  <c r="AK35" i="5" s="1"/>
  <c r="AL35" i="5" s="1"/>
  <c r="AM35" i="5" s="1"/>
  <c r="AN35" i="5" s="1"/>
  <c r="AO35" i="5" s="1"/>
  <c r="AP35" i="5" s="1"/>
  <c r="AQ35" i="5" s="1"/>
  <c r="AR35" i="5" s="1"/>
  <c r="AS35" i="5" s="1"/>
  <c r="AT35" i="5" s="1"/>
  <c r="AU35" i="5" s="1"/>
  <c r="AV35" i="5" s="1"/>
  <c r="AW35" i="5" s="1"/>
  <c r="AX35" i="5" s="1"/>
  <c r="AY35" i="5" s="1"/>
  <c r="AZ35" i="5" s="1"/>
  <c r="BA35" i="5" s="1"/>
  <c r="BB35" i="5" s="1"/>
  <c r="BC35" i="5" s="1"/>
  <c r="W34" i="5"/>
  <c r="X34" i="5" s="1"/>
  <c r="Y34" i="5" s="1"/>
  <c r="Z34" i="5" s="1"/>
  <c r="AA34" i="5" s="1"/>
  <c r="AB34" i="5" s="1"/>
  <c r="AC34" i="5" s="1"/>
  <c r="AD34" i="5" s="1"/>
  <c r="AE34" i="5" s="1"/>
  <c r="AF34" i="5" s="1"/>
  <c r="AG34" i="5" s="1"/>
  <c r="AH34" i="5" s="1"/>
  <c r="AI34" i="5" s="1"/>
  <c r="AJ34" i="5" s="1"/>
  <c r="AK34" i="5" s="1"/>
  <c r="AL34" i="5" s="1"/>
  <c r="AM34" i="5" s="1"/>
  <c r="AN34" i="5" s="1"/>
  <c r="AO34" i="5" s="1"/>
  <c r="AP34" i="5" s="1"/>
  <c r="AQ34" i="5" s="1"/>
  <c r="AR34" i="5" s="1"/>
  <c r="AS34" i="5" s="1"/>
  <c r="AT34" i="5" s="1"/>
  <c r="AU34" i="5" s="1"/>
  <c r="AV34" i="5" s="1"/>
  <c r="AW34" i="5" s="1"/>
  <c r="AX34" i="5" s="1"/>
  <c r="AY34" i="5" s="1"/>
  <c r="AZ34" i="5" s="1"/>
  <c r="BA34" i="5" s="1"/>
  <c r="BB34" i="5" s="1"/>
  <c r="BC34" i="5" s="1"/>
  <c r="W33" i="5"/>
  <c r="X33" i="5" s="1"/>
  <c r="Y33" i="5" s="1"/>
  <c r="Z33" i="5" s="1"/>
  <c r="AA33" i="5" s="1"/>
  <c r="AB33" i="5" s="1"/>
  <c r="AC33" i="5" s="1"/>
  <c r="AD33" i="5" s="1"/>
  <c r="AE33" i="5" s="1"/>
  <c r="AF33" i="5" s="1"/>
  <c r="AG33" i="5" s="1"/>
  <c r="AH33" i="5" s="1"/>
  <c r="AI33" i="5" s="1"/>
  <c r="AJ33" i="5" s="1"/>
  <c r="AK33" i="5" s="1"/>
  <c r="AL33" i="5" s="1"/>
  <c r="AM33" i="5" s="1"/>
  <c r="AN33" i="5" s="1"/>
  <c r="AO33" i="5" s="1"/>
  <c r="AP33" i="5" s="1"/>
  <c r="AQ33" i="5" s="1"/>
  <c r="AR33" i="5" s="1"/>
  <c r="AS33" i="5" s="1"/>
  <c r="AT33" i="5" s="1"/>
  <c r="AU33" i="5" s="1"/>
  <c r="AV33" i="5" s="1"/>
  <c r="AW33" i="5" s="1"/>
  <c r="AX33" i="5" s="1"/>
  <c r="AY33" i="5" s="1"/>
  <c r="AZ33" i="5" s="1"/>
  <c r="BA33" i="5" s="1"/>
  <c r="BB33" i="5" s="1"/>
  <c r="BC33" i="5" s="1"/>
  <c r="W32" i="5"/>
  <c r="X32" i="5" s="1"/>
  <c r="Y32" i="5" s="1"/>
  <c r="Z32" i="5" s="1"/>
  <c r="AA32" i="5" s="1"/>
  <c r="AB32" i="5" s="1"/>
  <c r="AC32" i="5" s="1"/>
  <c r="AD32" i="5" s="1"/>
  <c r="AE32" i="5" s="1"/>
  <c r="AF32" i="5" s="1"/>
  <c r="AG32" i="5" s="1"/>
  <c r="AH32" i="5" s="1"/>
  <c r="AI32" i="5" s="1"/>
  <c r="AJ32" i="5" s="1"/>
  <c r="AK32" i="5" s="1"/>
  <c r="AL32" i="5" s="1"/>
  <c r="AM32" i="5" s="1"/>
  <c r="AN32" i="5" s="1"/>
  <c r="AO32" i="5" s="1"/>
  <c r="AP32" i="5" s="1"/>
  <c r="AQ32" i="5" s="1"/>
  <c r="AR32" i="5" s="1"/>
  <c r="AS32" i="5" s="1"/>
  <c r="AT32" i="5" s="1"/>
  <c r="AU32" i="5" s="1"/>
  <c r="AV32" i="5" s="1"/>
  <c r="AW32" i="5" s="1"/>
  <c r="AX32" i="5" s="1"/>
  <c r="AY32" i="5" s="1"/>
  <c r="AZ32" i="5" s="1"/>
  <c r="BA32" i="5" s="1"/>
  <c r="BB32" i="5" s="1"/>
  <c r="BC32" i="5" s="1"/>
  <c r="W31" i="5"/>
  <c r="X31" i="5" s="1"/>
  <c r="Y31" i="5" s="1"/>
  <c r="Z31" i="5" s="1"/>
  <c r="AA31" i="5" s="1"/>
  <c r="AB31" i="5" s="1"/>
  <c r="AC31" i="5" s="1"/>
  <c r="AD31" i="5" s="1"/>
  <c r="AE31" i="5" s="1"/>
  <c r="AF31" i="5" s="1"/>
  <c r="AG31" i="5" s="1"/>
  <c r="AH31" i="5" s="1"/>
  <c r="AI31" i="5" s="1"/>
  <c r="AJ31" i="5" s="1"/>
  <c r="AK31" i="5" s="1"/>
  <c r="AL31" i="5" s="1"/>
  <c r="AM31" i="5" s="1"/>
  <c r="AN31" i="5" s="1"/>
  <c r="AO31" i="5" s="1"/>
  <c r="AP31" i="5" s="1"/>
  <c r="AQ31" i="5" s="1"/>
  <c r="AR31" i="5" s="1"/>
  <c r="AS31" i="5" s="1"/>
  <c r="AT31" i="5" s="1"/>
  <c r="AU31" i="5" s="1"/>
  <c r="AV31" i="5" s="1"/>
  <c r="AW31" i="5" s="1"/>
  <c r="AX31" i="5" s="1"/>
  <c r="AY31" i="5" s="1"/>
  <c r="AZ31" i="5" s="1"/>
  <c r="BA31" i="5" s="1"/>
  <c r="BB31" i="5" s="1"/>
  <c r="BC31" i="5" s="1"/>
  <c r="W30" i="5"/>
  <c r="X30" i="5" s="1"/>
  <c r="Y30" i="5" s="1"/>
  <c r="Z30" i="5" s="1"/>
  <c r="AA30" i="5" s="1"/>
  <c r="AB30" i="5" s="1"/>
  <c r="AC30" i="5" s="1"/>
  <c r="AD30" i="5" s="1"/>
  <c r="AE30" i="5" s="1"/>
  <c r="AF30" i="5" s="1"/>
  <c r="AG30" i="5" s="1"/>
  <c r="AH30" i="5" s="1"/>
  <c r="AI30" i="5" s="1"/>
  <c r="AJ30" i="5" s="1"/>
  <c r="AK30" i="5" s="1"/>
  <c r="AL30" i="5" s="1"/>
  <c r="AM30" i="5" s="1"/>
  <c r="AN30" i="5" s="1"/>
  <c r="AO30" i="5" s="1"/>
  <c r="AP30" i="5" s="1"/>
  <c r="AQ30" i="5" s="1"/>
  <c r="AR30" i="5" s="1"/>
  <c r="AS30" i="5" s="1"/>
  <c r="AT30" i="5" s="1"/>
  <c r="AU30" i="5" s="1"/>
  <c r="AV30" i="5" s="1"/>
  <c r="AW30" i="5" s="1"/>
  <c r="AX30" i="5" s="1"/>
  <c r="AY30" i="5" s="1"/>
  <c r="AZ30" i="5" s="1"/>
  <c r="BA30" i="5" s="1"/>
  <c r="BB30" i="5" s="1"/>
  <c r="BC30" i="5" s="1"/>
  <c r="W29" i="5"/>
  <c r="X29" i="5" s="1"/>
  <c r="Y29" i="5" s="1"/>
  <c r="Z29" i="5" s="1"/>
  <c r="AA29" i="5" s="1"/>
  <c r="AB29" i="5" s="1"/>
  <c r="AC29" i="5" s="1"/>
  <c r="AD29" i="5" s="1"/>
  <c r="AE29" i="5" s="1"/>
  <c r="AF29" i="5" s="1"/>
  <c r="AG29" i="5" s="1"/>
  <c r="AH29" i="5" s="1"/>
  <c r="AI29" i="5" s="1"/>
  <c r="AJ29" i="5" s="1"/>
  <c r="AK29" i="5" s="1"/>
  <c r="AL29" i="5" s="1"/>
  <c r="AM29" i="5" s="1"/>
  <c r="AN29" i="5" s="1"/>
  <c r="AO29" i="5" s="1"/>
  <c r="AP29" i="5" s="1"/>
  <c r="AQ29" i="5" s="1"/>
  <c r="AR29" i="5" s="1"/>
  <c r="AS29" i="5" s="1"/>
  <c r="AT29" i="5" s="1"/>
  <c r="AU29" i="5" s="1"/>
  <c r="AV29" i="5" s="1"/>
  <c r="AW29" i="5" s="1"/>
  <c r="AX29" i="5" s="1"/>
  <c r="AY29" i="5" s="1"/>
  <c r="AZ29" i="5" s="1"/>
  <c r="BA29" i="5" s="1"/>
  <c r="BB29" i="5" s="1"/>
  <c r="BC29" i="5" s="1"/>
  <c r="W28" i="5"/>
  <c r="X28" i="5" s="1"/>
  <c r="Y28" i="5" s="1"/>
  <c r="Z28" i="5" s="1"/>
  <c r="AA28" i="5" s="1"/>
  <c r="AB28" i="5" s="1"/>
  <c r="AC28" i="5" s="1"/>
  <c r="AD28" i="5" s="1"/>
  <c r="AE28" i="5" s="1"/>
  <c r="AF28" i="5" s="1"/>
  <c r="AG28" i="5" s="1"/>
  <c r="AH28" i="5" s="1"/>
  <c r="AI28" i="5" s="1"/>
  <c r="AJ28" i="5" s="1"/>
  <c r="AK28" i="5" s="1"/>
  <c r="AL28" i="5" s="1"/>
  <c r="AM28" i="5" s="1"/>
  <c r="AN28" i="5" s="1"/>
  <c r="AO28" i="5" s="1"/>
  <c r="AP28" i="5" s="1"/>
  <c r="AQ28" i="5" s="1"/>
  <c r="AR28" i="5" s="1"/>
  <c r="AS28" i="5" s="1"/>
  <c r="AT28" i="5" s="1"/>
  <c r="AU28" i="5" s="1"/>
  <c r="AV28" i="5" s="1"/>
  <c r="AW28" i="5" s="1"/>
  <c r="AX28" i="5" s="1"/>
  <c r="AY28" i="5" s="1"/>
  <c r="AZ28" i="5" s="1"/>
  <c r="BA28" i="5" s="1"/>
  <c r="BB28" i="5" s="1"/>
  <c r="BC28" i="5" s="1"/>
  <c r="W27" i="5"/>
  <c r="X27" i="5" s="1"/>
  <c r="Y27" i="5" s="1"/>
  <c r="Z27" i="5" s="1"/>
  <c r="AA27" i="5" s="1"/>
  <c r="AB27" i="5" s="1"/>
  <c r="AC27" i="5" s="1"/>
  <c r="AD27" i="5" s="1"/>
  <c r="AE27" i="5" s="1"/>
  <c r="AF27" i="5" s="1"/>
  <c r="AG27" i="5" s="1"/>
  <c r="AH27" i="5" s="1"/>
  <c r="AI27" i="5" s="1"/>
  <c r="AJ27" i="5" s="1"/>
  <c r="AK27" i="5" s="1"/>
  <c r="AL27" i="5" s="1"/>
  <c r="AM27" i="5" s="1"/>
  <c r="AN27" i="5" s="1"/>
  <c r="AO27" i="5" s="1"/>
  <c r="AP27" i="5" s="1"/>
  <c r="AQ27" i="5" s="1"/>
  <c r="AR27" i="5" s="1"/>
  <c r="AS27" i="5" s="1"/>
  <c r="AT27" i="5" s="1"/>
  <c r="AU27" i="5" s="1"/>
  <c r="AV27" i="5" s="1"/>
  <c r="AW27" i="5" s="1"/>
  <c r="AX27" i="5" s="1"/>
  <c r="AY27" i="5" s="1"/>
  <c r="AZ27" i="5" s="1"/>
  <c r="BA27" i="5" s="1"/>
  <c r="BB27" i="5" s="1"/>
  <c r="BC27" i="5" s="1"/>
  <c r="W26" i="5"/>
  <c r="X26" i="5" s="1"/>
  <c r="Y26" i="5" s="1"/>
  <c r="Z26" i="5" s="1"/>
  <c r="AA26" i="5" s="1"/>
  <c r="AB26" i="5" s="1"/>
  <c r="AC26" i="5" s="1"/>
  <c r="AD26" i="5" s="1"/>
  <c r="AE26" i="5" s="1"/>
  <c r="AF26" i="5" s="1"/>
  <c r="AG26" i="5" s="1"/>
  <c r="AH26" i="5" s="1"/>
  <c r="AI26" i="5" s="1"/>
  <c r="AJ26" i="5" s="1"/>
  <c r="AK26" i="5" s="1"/>
  <c r="AL26" i="5" s="1"/>
  <c r="AM26" i="5" s="1"/>
  <c r="AN26" i="5" s="1"/>
  <c r="AO26" i="5" s="1"/>
  <c r="AP26" i="5" s="1"/>
  <c r="AQ26" i="5" s="1"/>
  <c r="AR26" i="5" s="1"/>
  <c r="AS26" i="5" s="1"/>
  <c r="AT26" i="5" s="1"/>
  <c r="AU26" i="5" s="1"/>
  <c r="AV26" i="5" s="1"/>
  <c r="AW26" i="5" s="1"/>
  <c r="AX26" i="5" s="1"/>
  <c r="AY26" i="5" s="1"/>
  <c r="AZ26" i="5" s="1"/>
  <c r="BA26" i="5" s="1"/>
  <c r="BB26" i="5" s="1"/>
  <c r="BC26" i="5" s="1"/>
  <c r="W25" i="5"/>
  <c r="X25" i="5" s="1"/>
  <c r="Y25" i="5" s="1"/>
  <c r="Z25" i="5" s="1"/>
  <c r="AA25" i="5" s="1"/>
  <c r="AB25" i="5" s="1"/>
  <c r="AC25" i="5" s="1"/>
  <c r="AD25" i="5" s="1"/>
  <c r="AE25" i="5" s="1"/>
  <c r="AF25" i="5" s="1"/>
  <c r="AG25" i="5" s="1"/>
  <c r="AH25" i="5" s="1"/>
  <c r="AI25" i="5" s="1"/>
  <c r="AJ25" i="5" s="1"/>
  <c r="AK25" i="5" s="1"/>
  <c r="AL25" i="5" s="1"/>
  <c r="AM25" i="5" s="1"/>
  <c r="AN25" i="5" s="1"/>
  <c r="AO25" i="5" s="1"/>
  <c r="AP25" i="5" s="1"/>
  <c r="AQ25" i="5" s="1"/>
  <c r="AR25" i="5" s="1"/>
  <c r="AS25" i="5" s="1"/>
  <c r="AT25" i="5" s="1"/>
  <c r="AU25" i="5" s="1"/>
  <c r="AV25" i="5" s="1"/>
  <c r="AW25" i="5" s="1"/>
  <c r="AX25" i="5" s="1"/>
  <c r="AY25" i="5" s="1"/>
  <c r="AZ25" i="5" s="1"/>
  <c r="BA25" i="5" s="1"/>
  <c r="BB25" i="5" s="1"/>
  <c r="BC25" i="5" s="1"/>
  <c r="W24" i="5"/>
  <c r="X24" i="5" s="1"/>
  <c r="Y24" i="5" s="1"/>
  <c r="Z24" i="5" s="1"/>
  <c r="AA24" i="5" s="1"/>
  <c r="AB24" i="5" s="1"/>
  <c r="AC24" i="5" s="1"/>
  <c r="AD24" i="5" s="1"/>
  <c r="AE24" i="5" s="1"/>
  <c r="AF24" i="5" s="1"/>
  <c r="AG24" i="5" s="1"/>
  <c r="AH24" i="5" s="1"/>
  <c r="AI24" i="5" s="1"/>
  <c r="AJ24" i="5" s="1"/>
  <c r="AK24" i="5" s="1"/>
  <c r="AL24" i="5" s="1"/>
  <c r="AM24" i="5" s="1"/>
  <c r="AN24" i="5" s="1"/>
  <c r="AO24" i="5" s="1"/>
  <c r="AP24" i="5" s="1"/>
  <c r="AQ24" i="5" s="1"/>
  <c r="AR24" i="5" s="1"/>
  <c r="AS24" i="5" s="1"/>
  <c r="AT24" i="5" s="1"/>
  <c r="AU24" i="5" s="1"/>
  <c r="AV24" i="5" s="1"/>
  <c r="AW24" i="5" s="1"/>
  <c r="AX24" i="5" s="1"/>
  <c r="AY24" i="5" s="1"/>
  <c r="AZ24" i="5" s="1"/>
  <c r="BA24" i="5" s="1"/>
  <c r="BB24" i="5" s="1"/>
  <c r="BC24" i="5" s="1"/>
  <c r="W23" i="5"/>
  <c r="X23" i="5" s="1"/>
  <c r="Y23" i="5" s="1"/>
  <c r="Z23" i="5" s="1"/>
  <c r="AA23" i="5" s="1"/>
  <c r="AB23" i="5" s="1"/>
  <c r="AC23" i="5" s="1"/>
  <c r="AD23" i="5" s="1"/>
  <c r="AE23" i="5" s="1"/>
  <c r="AF23" i="5" s="1"/>
  <c r="AG23" i="5" s="1"/>
  <c r="AH23" i="5" s="1"/>
  <c r="AI23" i="5" s="1"/>
  <c r="AJ23" i="5" s="1"/>
  <c r="AK23" i="5" s="1"/>
  <c r="AL23" i="5" s="1"/>
  <c r="AM23" i="5" s="1"/>
  <c r="AN23" i="5" s="1"/>
  <c r="AO23" i="5" s="1"/>
  <c r="AP23" i="5" s="1"/>
  <c r="AQ23" i="5" s="1"/>
  <c r="AR23" i="5" s="1"/>
  <c r="AS23" i="5" s="1"/>
  <c r="AT23" i="5" s="1"/>
  <c r="AU23" i="5" s="1"/>
  <c r="AV23" i="5" s="1"/>
  <c r="AW23" i="5" s="1"/>
  <c r="AX23" i="5" s="1"/>
  <c r="AY23" i="5" s="1"/>
  <c r="AZ23" i="5" s="1"/>
  <c r="BA23" i="5" s="1"/>
  <c r="BB23" i="5" s="1"/>
  <c r="BC23" i="5" s="1"/>
  <c r="W22" i="5"/>
  <c r="X22" i="5" s="1"/>
  <c r="Y22" i="5" s="1"/>
  <c r="Z22" i="5" s="1"/>
  <c r="AA22" i="5" s="1"/>
  <c r="AB22" i="5" s="1"/>
  <c r="AC22" i="5" s="1"/>
  <c r="AD22" i="5" s="1"/>
  <c r="AE22" i="5" s="1"/>
  <c r="AF22" i="5" s="1"/>
  <c r="AG22" i="5" s="1"/>
  <c r="AH22" i="5" s="1"/>
  <c r="AI22" i="5" s="1"/>
  <c r="AJ22" i="5" s="1"/>
  <c r="AK22" i="5" s="1"/>
  <c r="AL22" i="5" s="1"/>
  <c r="AM22" i="5" s="1"/>
  <c r="AN22" i="5" s="1"/>
  <c r="AO22" i="5" s="1"/>
  <c r="AP22" i="5" s="1"/>
  <c r="AQ22" i="5" s="1"/>
  <c r="AR22" i="5" s="1"/>
  <c r="AS22" i="5" s="1"/>
  <c r="AT22" i="5" s="1"/>
  <c r="AU22" i="5" s="1"/>
  <c r="AV22" i="5" s="1"/>
  <c r="AW22" i="5" s="1"/>
  <c r="AX22" i="5" s="1"/>
  <c r="AY22" i="5" s="1"/>
  <c r="AZ22" i="5" s="1"/>
  <c r="BA22" i="5" s="1"/>
  <c r="BB22" i="5" s="1"/>
  <c r="BC22" i="5" s="1"/>
  <c r="W21" i="5"/>
  <c r="X21" i="5" s="1"/>
  <c r="Y21" i="5" s="1"/>
  <c r="Z21" i="5" s="1"/>
  <c r="AA21" i="5" s="1"/>
  <c r="AB21" i="5" s="1"/>
  <c r="AC21" i="5" s="1"/>
  <c r="AD21" i="5" s="1"/>
  <c r="AE21" i="5" s="1"/>
  <c r="AF21" i="5" s="1"/>
  <c r="AG21" i="5" s="1"/>
  <c r="AH21" i="5" s="1"/>
  <c r="AI21" i="5" s="1"/>
  <c r="AJ21" i="5" s="1"/>
  <c r="AK21" i="5" s="1"/>
  <c r="AL21" i="5" s="1"/>
  <c r="AM21" i="5" s="1"/>
  <c r="AN21" i="5" s="1"/>
  <c r="AO21" i="5" s="1"/>
  <c r="AP21" i="5" s="1"/>
  <c r="AQ21" i="5" s="1"/>
  <c r="AR21" i="5" s="1"/>
  <c r="AS21" i="5" s="1"/>
  <c r="AT21" i="5" s="1"/>
  <c r="AU21" i="5" s="1"/>
  <c r="AV21" i="5" s="1"/>
  <c r="AW21" i="5" s="1"/>
  <c r="AX21" i="5" s="1"/>
  <c r="AY21" i="5" s="1"/>
  <c r="W20" i="5"/>
  <c r="X20" i="5" s="1"/>
  <c r="Y20" i="5" s="1"/>
  <c r="Z20" i="5" s="1"/>
  <c r="AA20" i="5" s="1"/>
  <c r="AB20" i="5" s="1"/>
  <c r="AC20" i="5" s="1"/>
  <c r="AD20" i="5" s="1"/>
  <c r="AE20" i="5" s="1"/>
  <c r="AF20" i="5" s="1"/>
  <c r="AG20" i="5" s="1"/>
  <c r="AH20" i="5" s="1"/>
  <c r="AI20" i="5" s="1"/>
  <c r="AJ20" i="5" s="1"/>
  <c r="AK20" i="5" s="1"/>
  <c r="AL20" i="5" s="1"/>
  <c r="AM20" i="5" s="1"/>
  <c r="AN20" i="5" s="1"/>
  <c r="AO20" i="5" s="1"/>
  <c r="AP20" i="5" s="1"/>
  <c r="AQ20" i="5" s="1"/>
  <c r="AR20" i="5" s="1"/>
  <c r="AS20" i="5" s="1"/>
  <c r="AT20" i="5" s="1"/>
  <c r="AU20" i="5" s="1"/>
  <c r="AV20" i="5" s="1"/>
  <c r="AW20" i="5" s="1"/>
  <c r="AX20" i="5" s="1"/>
  <c r="AY20" i="5" s="1"/>
  <c r="AZ20" i="5" s="1"/>
  <c r="BA20" i="5" s="1"/>
  <c r="BB20" i="5" s="1"/>
  <c r="BC20" i="5" s="1"/>
  <c r="W19" i="5"/>
  <c r="X19" i="5" s="1"/>
  <c r="Y19" i="5" s="1"/>
  <c r="Z19" i="5" s="1"/>
  <c r="AA19" i="5" s="1"/>
  <c r="AB19" i="5" s="1"/>
  <c r="AC19" i="5" s="1"/>
  <c r="AD19" i="5" s="1"/>
  <c r="AE19" i="5" s="1"/>
  <c r="AF19" i="5" s="1"/>
  <c r="AG19" i="5" s="1"/>
  <c r="AH19" i="5" s="1"/>
  <c r="AI19" i="5" s="1"/>
  <c r="AJ19" i="5" s="1"/>
  <c r="AK19" i="5" s="1"/>
  <c r="AL19" i="5" s="1"/>
  <c r="AM19" i="5" s="1"/>
  <c r="AN19" i="5" s="1"/>
  <c r="AO19" i="5" s="1"/>
  <c r="AP19" i="5" s="1"/>
  <c r="AQ19" i="5" s="1"/>
  <c r="AR19" i="5" s="1"/>
  <c r="AS19" i="5" s="1"/>
  <c r="AT19" i="5" s="1"/>
  <c r="AU19" i="5" s="1"/>
  <c r="AV19" i="5" s="1"/>
  <c r="AW19" i="5" s="1"/>
  <c r="AX19" i="5" s="1"/>
  <c r="AY19" i="5" s="1"/>
  <c r="AZ19" i="5" s="1"/>
  <c r="BA19" i="5" s="1"/>
  <c r="BB19" i="5" s="1"/>
  <c r="BC19" i="5" s="1"/>
  <c r="W18" i="5"/>
  <c r="X18" i="5" s="1"/>
  <c r="Y18" i="5" s="1"/>
  <c r="Z18" i="5" s="1"/>
  <c r="AA18" i="5" s="1"/>
  <c r="AB18" i="5" s="1"/>
  <c r="AC18" i="5" s="1"/>
  <c r="AD18" i="5" s="1"/>
  <c r="AE18" i="5" s="1"/>
  <c r="AF18" i="5" s="1"/>
  <c r="AG18" i="5" s="1"/>
  <c r="AH18" i="5" s="1"/>
  <c r="AI18" i="5" s="1"/>
  <c r="AJ18" i="5" s="1"/>
  <c r="AK18" i="5" s="1"/>
  <c r="AL18" i="5" s="1"/>
  <c r="AM18" i="5" s="1"/>
  <c r="AN18" i="5" s="1"/>
  <c r="AO18" i="5" s="1"/>
  <c r="AP18" i="5" s="1"/>
  <c r="AQ18" i="5" s="1"/>
  <c r="AR18" i="5" s="1"/>
  <c r="AS18" i="5" s="1"/>
  <c r="AT18" i="5" s="1"/>
  <c r="AU18" i="5" s="1"/>
  <c r="AV18" i="5" s="1"/>
  <c r="AW18" i="5" s="1"/>
  <c r="AX18" i="5" s="1"/>
  <c r="AY18" i="5" s="1"/>
  <c r="AZ18" i="5" s="1"/>
  <c r="BA18" i="5" s="1"/>
  <c r="BB18" i="5" s="1"/>
  <c r="BC18" i="5" s="1"/>
  <c r="W17" i="5"/>
  <c r="X17" i="5" s="1"/>
  <c r="Y17" i="5" s="1"/>
  <c r="Z17" i="5" s="1"/>
  <c r="AA17" i="5" s="1"/>
  <c r="AB17" i="5" s="1"/>
  <c r="AC17" i="5" s="1"/>
  <c r="AD17" i="5" s="1"/>
  <c r="AE17" i="5" s="1"/>
  <c r="AF17" i="5" s="1"/>
  <c r="AG17" i="5" s="1"/>
  <c r="AH17" i="5" s="1"/>
  <c r="AI17" i="5" s="1"/>
  <c r="AJ17" i="5" s="1"/>
  <c r="AK17" i="5" s="1"/>
  <c r="AL17" i="5" s="1"/>
  <c r="AM17" i="5" s="1"/>
  <c r="AN17" i="5" s="1"/>
  <c r="AO17" i="5" s="1"/>
  <c r="AP17" i="5" s="1"/>
  <c r="AQ17" i="5" s="1"/>
  <c r="AR17" i="5" s="1"/>
  <c r="AS17" i="5" s="1"/>
  <c r="AT17" i="5" s="1"/>
  <c r="AU17" i="5" s="1"/>
  <c r="AV17" i="5" s="1"/>
  <c r="AW17" i="5" s="1"/>
  <c r="AX17" i="5" s="1"/>
  <c r="AY17" i="5" s="1"/>
  <c r="AZ17" i="5" s="1"/>
  <c r="BA17" i="5" s="1"/>
  <c r="BB17" i="5" s="1"/>
  <c r="BC17" i="5" s="1"/>
  <c r="W16" i="5"/>
  <c r="X16" i="5" s="1"/>
  <c r="Y16" i="5" s="1"/>
  <c r="Z16" i="5" s="1"/>
  <c r="AA16" i="5" s="1"/>
  <c r="AB16" i="5" s="1"/>
  <c r="AC16" i="5" s="1"/>
  <c r="AD16" i="5" s="1"/>
  <c r="AE16" i="5" s="1"/>
  <c r="AF16" i="5" s="1"/>
  <c r="AG16" i="5" s="1"/>
  <c r="AH16" i="5" s="1"/>
  <c r="AI16" i="5" s="1"/>
  <c r="AJ16" i="5" s="1"/>
  <c r="AK16" i="5" s="1"/>
  <c r="AL16" i="5" s="1"/>
  <c r="AM16" i="5" s="1"/>
  <c r="AN16" i="5" s="1"/>
  <c r="AO16" i="5" s="1"/>
  <c r="AP16" i="5" s="1"/>
  <c r="AQ16" i="5" s="1"/>
  <c r="AR16" i="5" s="1"/>
  <c r="AS16" i="5" s="1"/>
  <c r="AT16" i="5" s="1"/>
  <c r="AU16" i="5" s="1"/>
  <c r="AV16" i="5" s="1"/>
  <c r="AW16" i="5" s="1"/>
  <c r="AX16" i="5" s="1"/>
  <c r="AY16" i="5" s="1"/>
  <c r="AZ16" i="5" s="1"/>
  <c r="BA16" i="5" s="1"/>
  <c r="BB16" i="5" s="1"/>
  <c r="BC16" i="5" s="1"/>
  <c r="W15" i="5"/>
  <c r="X15" i="5" s="1"/>
  <c r="Y15" i="5" s="1"/>
  <c r="Z15" i="5" s="1"/>
  <c r="AA15" i="5" s="1"/>
  <c r="AB15" i="5" s="1"/>
  <c r="AC15" i="5" s="1"/>
  <c r="AD15" i="5" s="1"/>
  <c r="AE15" i="5" s="1"/>
  <c r="AF15" i="5" s="1"/>
  <c r="AG15" i="5" s="1"/>
  <c r="AH15" i="5" s="1"/>
  <c r="AI15" i="5" s="1"/>
  <c r="AJ15" i="5" s="1"/>
  <c r="AK15" i="5" s="1"/>
  <c r="AL15" i="5" s="1"/>
  <c r="AM15" i="5" s="1"/>
  <c r="AN15" i="5" s="1"/>
  <c r="AO15" i="5" s="1"/>
  <c r="AP15" i="5" s="1"/>
  <c r="AQ15" i="5" s="1"/>
  <c r="AR15" i="5" s="1"/>
  <c r="AS15" i="5" s="1"/>
  <c r="AT15" i="5" s="1"/>
  <c r="AU15" i="5" s="1"/>
  <c r="AV15" i="5" s="1"/>
  <c r="AW15" i="5" s="1"/>
  <c r="AX15" i="5" s="1"/>
  <c r="AY15" i="5" s="1"/>
  <c r="AZ15" i="5" s="1"/>
  <c r="BA15" i="5" s="1"/>
  <c r="BB15" i="5" s="1"/>
  <c r="BC15" i="5" s="1"/>
  <c r="W14" i="5"/>
  <c r="X14" i="5" s="1"/>
  <c r="Y14" i="5" s="1"/>
  <c r="Z14" i="5" s="1"/>
  <c r="AA14" i="5" s="1"/>
  <c r="AB14" i="5" s="1"/>
  <c r="AC14" i="5" s="1"/>
  <c r="AD14" i="5" s="1"/>
  <c r="AE14" i="5" s="1"/>
  <c r="AF14" i="5" s="1"/>
  <c r="AG14" i="5" s="1"/>
  <c r="AH14" i="5" s="1"/>
  <c r="AI14" i="5" s="1"/>
  <c r="AJ14" i="5" s="1"/>
  <c r="AK14" i="5" s="1"/>
  <c r="AL14" i="5" s="1"/>
  <c r="AM14" i="5" s="1"/>
  <c r="AN14" i="5" s="1"/>
  <c r="AO14" i="5" s="1"/>
  <c r="AP14" i="5" s="1"/>
  <c r="AQ14" i="5" s="1"/>
  <c r="AR14" i="5" s="1"/>
  <c r="AS14" i="5" s="1"/>
  <c r="AT14" i="5" s="1"/>
  <c r="AU14" i="5" s="1"/>
  <c r="AV14" i="5" s="1"/>
  <c r="AW14" i="5" s="1"/>
  <c r="AX14" i="5" s="1"/>
  <c r="AY14" i="5" s="1"/>
  <c r="AZ14" i="5" s="1"/>
  <c r="BA14" i="5" s="1"/>
  <c r="BB14" i="5" s="1"/>
  <c r="BC14" i="5" s="1"/>
  <c r="W13" i="5"/>
  <c r="X13" i="5" s="1"/>
  <c r="Y13" i="5" s="1"/>
  <c r="Z13" i="5" s="1"/>
  <c r="AA13" i="5" s="1"/>
  <c r="AB13" i="5" s="1"/>
  <c r="AC13" i="5" s="1"/>
  <c r="AD13" i="5" s="1"/>
  <c r="AE13" i="5" s="1"/>
  <c r="AF13" i="5" s="1"/>
  <c r="AG13" i="5" s="1"/>
  <c r="AH13" i="5" s="1"/>
  <c r="AI13" i="5" s="1"/>
  <c r="AJ13" i="5" s="1"/>
  <c r="AK13" i="5" s="1"/>
  <c r="AL13" i="5" s="1"/>
  <c r="AM13" i="5" s="1"/>
  <c r="AN13" i="5" s="1"/>
  <c r="AO13" i="5" s="1"/>
  <c r="AP13" i="5" s="1"/>
  <c r="AQ13" i="5" s="1"/>
  <c r="AR13" i="5" s="1"/>
  <c r="AS13" i="5" s="1"/>
  <c r="AT13" i="5" s="1"/>
  <c r="AU13" i="5" s="1"/>
  <c r="AV13" i="5" s="1"/>
  <c r="AW13" i="5" s="1"/>
  <c r="AX13" i="5" s="1"/>
  <c r="AY13" i="5" s="1"/>
  <c r="AZ13" i="5" s="1"/>
  <c r="BA13" i="5" s="1"/>
  <c r="BB13" i="5" s="1"/>
  <c r="BC13" i="5" s="1"/>
  <c r="W12" i="5"/>
  <c r="X12" i="5" s="1"/>
  <c r="Y12" i="5" s="1"/>
  <c r="Z12" i="5" s="1"/>
  <c r="AA12" i="5" s="1"/>
  <c r="AB12" i="5" s="1"/>
  <c r="AC12" i="5" s="1"/>
  <c r="AD12" i="5" s="1"/>
  <c r="AE12" i="5" s="1"/>
  <c r="AF12" i="5" s="1"/>
  <c r="AG12" i="5" s="1"/>
  <c r="AH12" i="5" s="1"/>
  <c r="AI12" i="5" s="1"/>
  <c r="AJ12" i="5" s="1"/>
  <c r="AK12" i="5" s="1"/>
  <c r="AL12" i="5" s="1"/>
  <c r="AM12" i="5" s="1"/>
  <c r="AN12" i="5" s="1"/>
  <c r="AO12" i="5" s="1"/>
  <c r="AP12" i="5" s="1"/>
  <c r="AQ12" i="5" s="1"/>
  <c r="AR12" i="5" s="1"/>
  <c r="AS12" i="5" s="1"/>
  <c r="AT12" i="5" s="1"/>
  <c r="AU12" i="5" s="1"/>
  <c r="AV12" i="5" s="1"/>
  <c r="AW12" i="5" s="1"/>
  <c r="AX12" i="5" s="1"/>
  <c r="AY12" i="5" s="1"/>
  <c r="AZ12" i="5" s="1"/>
  <c r="BA12" i="5" s="1"/>
  <c r="BB12" i="5" s="1"/>
  <c r="BC12" i="5" s="1"/>
  <c r="W11" i="5"/>
  <c r="X11" i="5" s="1"/>
  <c r="Y11" i="5" s="1"/>
  <c r="Z11" i="5" s="1"/>
  <c r="AA11" i="5" s="1"/>
  <c r="AB11" i="5" s="1"/>
  <c r="AC11" i="5" s="1"/>
  <c r="AD11" i="5" s="1"/>
  <c r="AE11" i="5" s="1"/>
  <c r="AF11" i="5" s="1"/>
  <c r="AG11" i="5" s="1"/>
  <c r="AH11" i="5" s="1"/>
  <c r="AI11" i="5" s="1"/>
  <c r="AJ11" i="5" s="1"/>
  <c r="AK11" i="5" s="1"/>
  <c r="AL11" i="5" s="1"/>
  <c r="AM11" i="5" s="1"/>
  <c r="AN11" i="5" s="1"/>
  <c r="AO11" i="5" s="1"/>
  <c r="AP11" i="5" s="1"/>
  <c r="AQ11" i="5" s="1"/>
  <c r="AR11" i="5" s="1"/>
  <c r="AS11" i="5" s="1"/>
  <c r="AT11" i="5" s="1"/>
  <c r="AU11" i="5" s="1"/>
  <c r="AV11" i="5" s="1"/>
  <c r="AW11" i="5" s="1"/>
  <c r="AX11" i="5" s="1"/>
  <c r="AY11" i="5" s="1"/>
  <c r="AZ11" i="5" s="1"/>
  <c r="BA11" i="5" s="1"/>
  <c r="BB11" i="5" s="1"/>
  <c r="BC11" i="5" s="1"/>
  <c r="W10" i="5"/>
  <c r="X10" i="5" s="1"/>
  <c r="Y10" i="5" s="1"/>
  <c r="Z10" i="5" s="1"/>
  <c r="AA10" i="5" s="1"/>
  <c r="AB10" i="5" s="1"/>
  <c r="AC10" i="5" s="1"/>
  <c r="AD10" i="5" s="1"/>
  <c r="AE10" i="5" s="1"/>
  <c r="AF10" i="5" s="1"/>
  <c r="AG10" i="5" s="1"/>
  <c r="AH10" i="5" s="1"/>
  <c r="AI10" i="5" s="1"/>
  <c r="AJ10" i="5" s="1"/>
  <c r="AK10" i="5" s="1"/>
  <c r="AL10" i="5" s="1"/>
  <c r="AM10" i="5" s="1"/>
  <c r="AN10" i="5" s="1"/>
  <c r="AO10" i="5" s="1"/>
  <c r="AP10" i="5" s="1"/>
  <c r="AQ10" i="5" s="1"/>
  <c r="AR10" i="5" s="1"/>
  <c r="AS10" i="5" s="1"/>
  <c r="AT10" i="5" s="1"/>
  <c r="AU10" i="5" s="1"/>
  <c r="AV10" i="5" s="1"/>
  <c r="AW10" i="5" s="1"/>
  <c r="AX10" i="5" s="1"/>
  <c r="AY10" i="5" s="1"/>
  <c r="AZ10" i="5" s="1"/>
  <c r="BA10" i="5" s="1"/>
  <c r="BB10" i="5" s="1"/>
  <c r="BC10" i="5" s="1"/>
  <c r="W9" i="5"/>
  <c r="X9" i="5" s="1"/>
  <c r="Y9" i="5" s="1"/>
  <c r="Z9" i="5" s="1"/>
  <c r="AA9" i="5" s="1"/>
  <c r="AB9" i="5" s="1"/>
  <c r="AC9" i="5" s="1"/>
  <c r="AD9" i="5" s="1"/>
  <c r="AE9" i="5" s="1"/>
  <c r="AF9" i="5" s="1"/>
  <c r="AG9" i="5" s="1"/>
  <c r="AH9" i="5" s="1"/>
  <c r="AI9" i="5" s="1"/>
  <c r="AJ9" i="5" s="1"/>
  <c r="AK9" i="5" s="1"/>
  <c r="AL9" i="5" s="1"/>
  <c r="AM9" i="5" s="1"/>
  <c r="AN9" i="5" s="1"/>
  <c r="AO9" i="5" s="1"/>
  <c r="AP9" i="5" s="1"/>
  <c r="AQ9" i="5" s="1"/>
  <c r="AR9" i="5" s="1"/>
  <c r="AS9" i="5" s="1"/>
  <c r="AT9" i="5" s="1"/>
  <c r="AU9" i="5" s="1"/>
  <c r="AV9" i="5" s="1"/>
  <c r="AW9" i="5" s="1"/>
  <c r="AX9" i="5" s="1"/>
  <c r="AY9" i="5" s="1"/>
  <c r="AZ9" i="5" s="1"/>
  <c r="BA9" i="5" s="1"/>
  <c r="BB9" i="5" s="1"/>
  <c r="BC9" i="5" s="1"/>
  <c r="W8" i="5"/>
  <c r="X8" i="5" s="1"/>
  <c r="Y8" i="5" s="1"/>
  <c r="Z8" i="5" s="1"/>
  <c r="AA8" i="5" s="1"/>
  <c r="AB8" i="5" s="1"/>
  <c r="AC8" i="5" s="1"/>
  <c r="AD8" i="5" s="1"/>
  <c r="AE8" i="5" s="1"/>
  <c r="AF8" i="5" s="1"/>
  <c r="AG8" i="5" s="1"/>
  <c r="AH8" i="5" s="1"/>
  <c r="AI8" i="5" s="1"/>
  <c r="AJ8" i="5" s="1"/>
  <c r="AK8" i="5" s="1"/>
  <c r="AL8" i="5" s="1"/>
  <c r="AM8" i="5" s="1"/>
  <c r="AN8" i="5" s="1"/>
  <c r="AO8" i="5" s="1"/>
  <c r="AP8" i="5" s="1"/>
  <c r="AQ8" i="5" s="1"/>
  <c r="AR8" i="5" s="1"/>
  <c r="AS8" i="5" s="1"/>
  <c r="AT8" i="5" s="1"/>
  <c r="AU8" i="5" s="1"/>
  <c r="AV8" i="5" s="1"/>
  <c r="AW8" i="5" s="1"/>
  <c r="AX8" i="5" s="1"/>
  <c r="AY8" i="5" s="1"/>
  <c r="AZ8" i="5" s="1"/>
  <c r="BA8" i="5" s="1"/>
  <c r="BB8" i="5" s="1"/>
  <c r="BC8" i="5" s="1"/>
  <c r="W7" i="5"/>
  <c r="X7" i="5" s="1"/>
  <c r="Y7" i="5" s="1"/>
  <c r="Z7" i="5" s="1"/>
  <c r="AA7" i="5" s="1"/>
  <c r="AB7" i="5" s="1"/>
  <c r="AC7" i="5" s="1"/>
  <c r="AD7" i="5" s="1"/>
  <c r="AE7" i="5" s="1"/>
  <c r="AF7" i="5" s="1"/>
  <c r="AG7" i="5" s="1"/>
  <c r="AH7" i="5" s="1"/>
  <c r="AI7" i="5" s="1"/>
  <c r="AJ7" i="5" s="1"/>
  <c r="AK7" i="5" s="1"/>
  <c r="AL7" i="5" s="1"/>
  <c r="AM7" i="5" s="1"/>
  <c r="AN7" i="5" s="1"/>
  <c r="AO7" i="5" s="1"/>
  <c r="AP7" i="5" s="1"/>
  <c r="AQ7" i="5" s="1"/>
  <c r="AR7" i="5" s="1"/>
  <c r="AS7" i="5" s="1"/>
  <c r="AT7" i="5" s="1"/>
  <c r="AU7" i="5" s="1"/>
  <c r="AV7" i="5" s="1"/>
  <c r="AW7" i="5" s="1"/>
  <c r="AX7" i="5" s="1"/>
  <c r="AY7" i="5" s="1"/>
  <c r="AZ7" i="5" s="1"/>
  <c r="BA7" i="5" s="1"/>
  <c r="BB7" i="5" s="1"/>
  <c r="BC7" i="5" s="1"/>
  <c r="W6" i="5"/>
  <c r="X6" i="5" s="1"/>
  <c r="Y6" i="5" s="1"/>
  <c r="Z6" i="5" s="1"/>
  <c r="AA6" i="5" s="1"/>
  <c r="AB6" i="5" s="1"/>
  <c r="AC6" i="5" s="1"/>
  <c r="AD6" i="5" s="1"/>
  <c r="AE6" i="5" s="1"/>
  <c r="AF6" i="5" s="1"/>
  <c r="AG6" i="5" s="1"/>
  <c r="AH6" i="5" s="1"/>
  <c r="AI6" i="5" s="1"/>
  <c r="AJ6" i="5" s="1"/>
  <c r="AK6" i="5" s="1"/>
  <c r="AL6" i="5" s="1"/>
  <c r="AM6" i="5" s="1"/>
  <c r="AN6" i="5" s="1"/>
  <c r="AO6" i="5" s="1"/>
  <c r="AP6" i="5" s="1"/>
  <c r="AQ6" i="5" s="1"/>
  <c r="AR6" i="5" s="1"/>
  <c r="AS6" i="5" s="1"/>
  <c r="AT6" i="5" s="1"/>
  <c r="AU6" i="5" s="1"/>
  <c r="AV6" i="5" s="1"/>
  <c r="AW6" i="5" s="1"/>
  <c r="AX6" i="5" s="1"/>
  <c r="AY6" i="5" s="1"/>
  <c r="AZ6" i="5" s="1"/>
  <c r="BA6" i="5" s="1"/>
  <c r="BB6" i="5" s="1"/>
  <c r="BC6" i="5" s="1"/>
  <c r="V3" i="5"/>
  <c r="U3" i="5"/>
  <c r="T3" i="5"/>
  <c r="S3" i="5"/>
  <c r="R3" i="5"/>
  <c r="Q3" i="5"/>
  <c r="P3" i="5"/>
  <c r="O3" i="5"/>
  <c r="N3" i="5"/>
  <c r="M3" i="5"/>
  <c r="L3" i="5"/>
  <c r="K3" i="5"/>
  <c r="J3" i="5"/>
  <c r="I3" i="5"/>
  <c r="H3" i="5"/>
  <c r="G3" i="5"/>
  <c r="F3" i="5"/>
  <c r="E3" i="5"/>
  <c r="D3" i="5"/>
  <c r="F2" i="5"/>
  <c r="G2" i="5" s="1"/>
  <c r="H2" i="5" s="1"/>
  <c r="I2" i="5" s="1"/>
  <c r="J2" i="5" s="1"/>
  <c r="K2" i="5" s="1"/>
  <c r="L2" i="5" s="1"/>
  <c r="M2" i="5" s="1"/>
  <c r="N2" i="5" s="1"/>
  <c r="O2" i="5" s="1"/>
  <c r="P2" i="5" s="1"/>
  <c r="Q2" i="5" s="1"/>
  <c r="R2" i="5" s="1"/>
  <c r="S2" i="5" s="1"/>
  <c r="T2" i="5" s="1"/>
  <c r="U2" i="5" s="1"/>
  <c r="V2" i="5" s="1"/>
  <c r="W2" i="5" s="1"/>
  <c r="X2" i="5" s="1"/>
  <c r="Y2" i="5" s="1"/>
  <c r="Z2" i="5" s="1"/>
  <c r="AA2" i="5" s="1"/>
  <c r="AB2" i="5" s="1"/>
  <c r="AC2" i="5" s="1"/>
  <c r="AD2" i="5" s="1"/>
  <c r="AE2" i="5" s="1"/>
  <c r="AF2" i="5" s="1"/>
  <c r="AG2" i="5" s="1"/>
  <c r="AH2" i="5" s="1"/>
  <c r="AI2" i="5" s="1"/>
  <c r="AJ2" i="5" s="1"/>
  <c r="AK2" i="5" s="1"/>
  <c r="AL2" i="5" s="1"/>
  <c r="AM2" i="5" s="1"/>
  <c r="AN2" i="5" s="1"/>
  <c r="AO2" i="5" s="1"/>
  <c r="AP2" i="5" s="1"/>
  <c r="AQ2" i="5" s="1"/>
  <c r="AR2" i="5" s="1"/>
  <c r="AS2" i="5" s="1"/>
  <c r="AT2" i="5" s="1"/>
  <c r="AU2" i="5" s="1"/>
  <c r="AV2" i="5" s="1"/>
  <c r="AW2" i="5" s="1"/>
  <c r="AX2" i="5" s="1"/>
  <c r="AY2" i="5" s="1"/>
  <c r="AZ2" i="5" s="1"/>
  <c r="BA2" i="5" s="1"/>
  <c r="BB2" i="5" s="1"/>
  <c r="BC2" i="5" s="1"/>
  <c r="E2" i="5"/>
  <c r="G1" i="5"/>
  <c r="F1" i="5"/>
  <c r="F5" i="5" s="1"/>
  <c r="E1" i="5"/>
  <c r="E5" i="5" s="1"/>
  <c r="B96" i="3"/>
  <c r="C96" i="3" s="1"/>
  <c r="B95" i="3"/>
  <c r="C95" i="3" s="1"/>
  <c r="B94" i="3"/>
  <c r="C94" i="3" s="1"/>
  <c r="P93" i="3"/>
  <c r="O93" i="3"/>
  <c r="N93" i="3"/>
  <c r="M93" i="3"/>
  <c r="L93" i="3"/>
  <c r="K93" i="3"/>
  <c r="J93" i="3"/>
  <c r="I93" i="3"/>
  <c r="H93" i="3"/>
  <c r="G93" i="3"/>
  <c r="F93" i="3"/>
  <c r="E93" i="3"/>
  <c r="D93" i="3"/>
  <c r="B93" i="3"/>
  <c r="C93" i="3" s="1"/>
  <c r="P92" i="3"/>
  <c r="O92" i="3"/>
  <c r="N92" i="3"/>
  <c r="M92" i="3"/>
  <c r="L92" i="3"/>
  <c r="K92" i="3"/>
  <c r="J92" i="3"/>
  <c r="I92" i="3"/>
  <c r="H92" i="3"/>
  <c r="G92" i="3"/>
  <c r="F92" i="3"/>
  <c r="E92" i="3"/>
  <c r="D92" i="3"/>
  <c r="B92" i="3"/>
  <c r="C92" i="3" s="1"/>
  <c r="P91" i="3"/>
  <c r="O91" i="3"/>
  <c r="N91" i="3"/>
  <c r="M91" i="3"/>
  <c r="L91" i="3"/>
  <c r="K91" i="3"/>
  <c r="J91" i="3"/>
  <c r="I91" i="3"/>
  <c r="H91" i="3"/>
  <c r="G91" i="3"/>
  <c r="F91" i="3"/>
  <c r="E91" i="3"/>
  <c r="D91" i="3"/>
  <c r="B91" i="3"/>
  <c r="C91" i="3" s="1"/>
  <c r="P90" i="3"/>
  <c r="O90" i="3"/>
  <c r="N90" i="3"/>
  <c r="M90" i="3"/>
  <c r="L90" i="3"/>
  <c r="K90" i="3"/>
  <c r="J90" i="3"/>
  <c r="I90" i="3"/>
  <c r="H90" i="3"/>
  <c r="G90" i="3"/>
  <c r="F90" i="3"/>
  <c r="E90" i="3"/>
  <c r="D90" i="3"/>
  <c r="B90" i="3"/>
  <c r="C90" i="3" s="1"/>
  <c r="P89" i="3"/>
  <c r="O89" i="3"/>
  <c r="N89" i="3"/>
  <c r="M89" i="3"/>
  <c r="L89" i="3"/>
  <c r="K89" i="3"/>
  <c r="J89" i="3"/>
  <c r="I89" i="3"/>
  <c r="H89" i="3"/>
  <c r="G89" i="3"/>
  <c r="F89" i="3"/>
  <c r="E89" i="3"/>
  <c r="D89" i="3"/>
  <c r="B89" i="3"/>
  <c r="C89" i="3" s="1"/>
  <c r="P88" i="3"/>
  <c r="O88" i="3"/>
  <c r="N88" i="3"/>
  <c r="M88" i="3"/>
  <c r="L88" i="3"/>
  <c r="K88" i="3"/>
  <c r="J88" i="3"/>
  <c r="I88" i="3"/>
  <c r="H88" i="3"/>
  <c r="G88" i="3"/>
  <c r="F88" i="3"/>
  <c r="E88" i="3"/>
  <c r="D88" i="3"/>
  <c r="B88" i="3"/>
  <c r="C88" i="3" s="1"/>
  <c r="P87" i="3"/>
  <c r="O87" i="3"/>
  <c r="N87" i="3"/>
  <c r="M87" i="3"/>
  <c r="L87" i="3"/>
  <c r="K87" i="3"/>
  <c r="J87" i="3"/>
  <c r="I87" i="3"/>
  <c r="H87" i="3"/>
  <c r="G87" i="3"/>
  <c r="F87" i="3"/>
  <c r="E87" i="3"/>
  <c r="D87" i="3"/>
  <c r="B87" i="3"/>
  <c r="C87" i="3" s="1"/>
  <c r="P86" i="3"/>
  <c r="O86" i="3"/>
  <c r="N86" i="3"/>
  <c r="M86" i="3"/>
  <c r="L86" i="3"/>
  <c r="K86" i="3"/>
  <c r="J86" i="3"/>
  <c r="I86" i="3"/>
  <c r="H86" i="3"/>
  <c r="G86" i="3"/>
  <c r="F86" i="3"/>
  <c r="E86" i="3"/>
  <c r="D86" i="3"/>
  <c r="B86" i="3"/>
  <c r="C86" i="3" s="1"/>
  <c r="P85" i="3"/>
  <c r="O85" i="3"/>
  <c r="N85" i="3"/>
  <c r="M85" i="3"/>
  <c r="L85" i="3"/>
  <c r="K85" i="3"/>
  <c r="J85" i="3"/>
  <c r="I85" i="3"/>
  <c r="H85" i="3"/>
  <c r="G85" i="3"/>
  <c r="F85" i="3"/>
  <c r="E85" i="3"/>
  <c r="D85" i="3"/>
  <c r="B85" i="3"/>
  <c r="C85" i="3" s="1"/>
  <c r="P84" i="3"/>
  <c r="O84" i="3"/>
  <c r="N84" i="3"/>
  <c r="M84" i="3"/>
  <c r="L84" i="3"/>
  <c r="K84" i="3"/>
  <c r="J84" i="3"/>
  <c r="I84" i="3"/>
  <c r="H84" i="3"/>
  <c r="G84" i="3"/>
  <c r="F84" i="3"/>
  <c r="E84" i="3"/>
  <c r="D84" i="3"/>
  <c r="B84" i="3"/>
  <c r="C84" i="3" s="1"/>
  <c r="P83" i="3"/>
  <c r="O83" i="3"/>
  <c r="N83" i="3"/>
  <c r="M83" i="3"/>
  <c r="L83" i="3"/>
  <c r="K83" i="3"/>
  <c r="J83" i="3"/>
  <c r="I83" i="3"/>
  <c r="H83" i="3"/>
  <c r="G83" i="3"/>
  <c r="F83" i="3"/>
  <c r="E83" i="3"/>
  <c r="D83" i="3"/>
  <c r="B83" i="3"/>
  <c r="C83" i="3" s="1"/>
  <c r="P82" i="3"/>
  <c r="O82" i="3"/>
  <c r="N82" i="3"/>
  <c r="M82" i="3"/>
  <c r="L82" i="3"/>
  <c r="K82" i="3"/>
  <c r="J82" i="3"/>
  <c r="I82" i="3"/>
  <c r="H82" i="3"/>
  <c r="G82" i="3"/>
  <c r="F82" i="3"/>
  <c r="E82" i="3"/>
  <c r="D82" i="3"/>
  <c r="B82" i="3"/>
  <c r="C82" i="3" s="1"/>
  <c r="P81" i="3"/>
  <c r="O81" i="3"/>
  <c r="N81" i="3"/>
  <c r="M81" i="3"/>
  <c r="L81" i="3"/>
  <c r="K81" i="3"/>
  <c r="J81" i="3"/>
  <c r="I81" i="3"/>
  <c r="H81" i="3"/>
  <c r="G81" i="3"/>
  <c r="F81" i="3"/>
  <c r="E81" i="3"/>
  <c r="D81" i="3"/>
  <c r="B81" i="3"/>
  <c r="C81" i="3" s="1"/>
  <c r="P80" i="3"/>
  <c r="O80" i="3"/>
  <c r="N80" i="3"/>
  <c r="M80" i="3"/>
  <c r="L80" i="3"/>
  <c r="K80" i="3"/>
  <c r="J80" i="3"/>
  <c r="I80" i="3"/>
  <c r="H80" i="3"/>
  <c r="G80" i="3"/>
  <c r="F80" i="3"/>
  <c r="E80" i="3"/>
  <c r="D80" i="3"/>
  <c r="B80" i="3"/>
  <c r="C80" i="3" s="1"/>
  <c r="P79" i="3"/>
  <c r="O79" i="3"/>
  <c r="N79" i="3"/>
  <c r="M79" i="3"/>
  <c r="L79" i="3"/>
  <c r="K79" i="3"/>
  <c r="J79" i="3"/>
  <c r="I79" i="3"/>
  <c r="H79" i="3"/>
  <c r="G79" i="3"/>
  <c r="F79" i="3"/>
  <c r="E79" i="3"/>
  <c r="D79" i="3"/>
  <c r="B79" i="3"/>
  <c r="C79" i="3" s="1"/>
  <c r="P78" i="3"/>
  <c r="O78" i="3"/>
  <c r="N78" i="3"/>
  <c r="M78" i="3"/>
  <c r="L78" i="3"/>
  <c r="K78" i="3"/>
  <c r="J78" i="3"/>
  <c r="I78" i="3"/>
  <c r="H78" i="3"/>
  <c r="G78" i="3"/>
  <c r="F78" i="3"/>
  <c r="E78" i="3"/>
  <c r="D78" i="3"/>
  <c r="B78" i="3"/>
  <c r="C78" i="3" s="1"/>
  <c r="P77" i="3"/>
  <c r="O77" i="3"/>
  <c r="N77" i="3"/>
  <c r="M77" i="3"/>
  <c r="L77" i="3"/>
  <c r="K77" i="3"/>
  <c r="J77" i="3"/>
  <c r="I77" i="3"/>
  <c r="H77" i="3"/>
  <c r="G77" i="3"/>
  <c r="F77" i="3"/>
  <c r="E77" i="3"/>
  <c r="D77" i="3"/>
  <c r="B77" i="3"/>
  <c r="C77" i="3" s="1"/>
  <c r="P76" i="3"/>
  <c r="O76" i="3"/>
  <c r="N76" i="3"/>
  <c r="M76" i="3"/>
  <c r="L76" i="3"/>
  <c r="K76" i="3"/>
  <c r="J76" i="3"/>
  <c r="I76" i="3"/>
  <c r="H76" i="3"/>
  <c r="G76" i="3"/>
  <c r="F76" i="3"/>
  <c r="E76" i="3"/>
  <c r="D76" i="3"/>
  <c r="B76" i="3"/>
  <c r="C76" i="3" s="1"/>
  <c r="P75" i="3"/>
  <c r="O75" i="3"/>
  <c r="N75" i="3"/>
  <c r="M75" i="3"/>
  <c r="L75" i="3"/>
  <c r="K75" i="3"/>
  <c r="J75" i="3"/>
  <c r="I75" i="3"/>
  <c r="H75" i="3"/>
  <c r="G75" i="3"/>
  <c r="F75" i="3"/>
  <c r="E75" i="3"/>
  <c r="D75" i="3"/>
  <c r="B75" i="3"/>
  <c r="C75" i="3" s="1"/>
  <c r="P74" i="3"/>
  <c r="O74" i="3"/>
  <c r="N74" i="3"/>
  <c r="M74" i="3"/>
  <c r="L74" i="3"/>
  <c r="K74" i="3"/>
  <c r="J74" i="3"/>
  <c r="I74" i="3"/>
  <c r="H74" i="3"/>
  <c r="G74" i="3"/>
  <c r="F74" i="3"/>
  <c r="E74" i="3"/>
  <c r="D74" i="3"/>
  <c r="B74" i="3"/>
  <c r="C74" i="3" s="1"/>
  <c r="P73" i="3"/>
  <c r="O73" i="3"/>
  <c r="N73" i="3"/>
  <c r="M73" i="3"/>
  <c r="L73" i="3"/>
  <c r="K73" i="3"/>
  <c r="J73" i="3"/>
  <c r="I73" i="3"/>
  <c r="H73" i="3"/>
  <c r="G73" i="3"/>
  <c r="F73" i="3"/>
  <c r="E73" i="3"/>
  <c r="D73" i="3"/>
  <c r="B73" i="3"/>
  <c r="C73" i="3" s="1"/>
  <c r="P72" i="3"/>
  <c r="O72" i="3"/>
  <c r="N72" i="3"/>
  <c r="M72" i="3"/>
  <c r="L72" i="3"/>
  <c r="K72" i="3"/>
  <c r="J72" i="3"/>
  <c r="I72" i="3"/>
  <c r="H72" i="3"/>
  <c r="G72" i="3"/>
  <c r="F72" i="3"/>
  <c r="E72" i="3"/>
  <c r="D72" i="3"/>
  <c r="B72" i="3"/>
  <c r="C72" i="3" s="1"/>
  <c r="P71" i="3"/>
  <c r="O71" i="3"/>
  <c r="N71" i="3"/>
  <c r="M71" i="3"/>
  <c r="L71" i="3"/>
  <c r="K71" i="3"/>
  <c r="J71" i="3"/>
  <c r="I71" i="3"/>
  <c r="H71" i="3"/>
  <c r="G71" i="3"/>
  <c r="F71" i="3"/>
  <c r="E71" i="3"/>
  <c r="D71" i="3"/>
  <c r="B71" i="3"/>
  <c r="C71" i="3" s="1"/>
  <c r="P70" i="3"/>
  <c r="O70" i="3"/>
  <c r="N70" i="3"/>
  <c r="M70" i="3"/>
  <c r="L70" i="3"/>
  <c r="K70" i="3"/>
  <c r="J70" i="3"/>
  <c r="I70" i="3"/>
  <c r="H70" i="3"/>
  <c r="G70" i="3"/>
  <c r="F70" i="3"/>
  <c r="E70" i="3"/>
  <c r="D70" i="3"/>
  <c r="B70" i="3"/>
  <c r="C70" i="3" s="1"/>
  <c r="P69" i="3"/>
  <c r="O69" i="3"/>
  <c r="N69" i="3"/>
  <c r="M69" i="3"/>
  <c r="L69" i="3"/>
  <c r="K69" i="3"/>
  <c r="J69" i="3"/>
  <c r="I69" i="3"/>
  <c r="H69" i="3"/>
  <c r="G69" i="3"/>
  <c r="F69" i="3"/>
  <c r="E69" i="3"/>
  <c r="D69" i="3"/>
  <c r="B69" i="3"/>
  <c r="C69" i="3" s="1"/>
  <c r="N68" i="3"/>
  <c r="M68" i="3"/>
  <c r="L68" i="3"/>
  <c r="K68" i="3"/>
  <c r="J68" i="3"/>
  <c r="I68" i="3"/>
  <c r="H68" i="3"/>
  <c r="G68" i="3"/>
  <c r="F68" i="3"/>
  <c r="E68" i="3"/>
  <c r="D68" i="3"/>
  <c r="B68" i="3"/>
  <c r="C68" i="3" s="1"/>
  <c r="P67" i="3"/>
  <c r="O67" i="3"/>
  <c r="N67" i="3"/>
  <c r="M67" i="3"/>
  <c r="L67" i="3"/>
  <c r="K67" i="3"/>
  <c r="J67" i="3"/>
  <c r="I67" i="3"/>
  <c r="H67" i="3"/>
  <c r="G67" i="3"/>
  <c r="F67" i="3"/>
  <c r="E67" i="3"/>
  <c r="D67" i="3"/>
  <c r="B67" i="3"/>
  <c r="C67" i="3" s="1"/>
  <c r="P66" i="3"/>
  <c r="O66" i="3"/>
  <c r="N66" i="3"/>
  <c r="M66" i="3"/>
  <c r="L66" i="3"/>
  <c r="K66" i="3"/>
  <c r="J66" i="3"/>
  <c r="I66" i="3"/>
  <c r="H66" i="3"/>
  <c r="G66" i="3"/>
  <c r="F66" i="3"/>
  <c r="E66" i="3"/>
  <c r="D66" i="3"/>
  <c r="B66" i="3"/>
  <c r="C66" i="3" s="1"/>
  <c r="P65" i="3"/>
  <c r="O65" i="3"/>
  <c r="N65" i="3"/>
  <c r="M65" i="3"/>
  <c r="L65" i="3"/>
  <c r="K65" i="3"/>
  <c r="J65" i="3"/>
  <c r="I65" i="3"/>
  <c r="H65" i="3"/>
  <c r="G65" i="3"/>
  <c r="F65" i="3"/>
  <c r="E65" i="3"/>
  <c r="D65" i="3"/>
  <c r="B65" i="3"/>
  <c r="C65" i="3" s="1"/>
  <c r="P64" i="3"/>
  <c r="O64" i="3"/>
  <c r="N64" i="3"/>
  <c r="M64" i="3"/>
  <c r="L64" i="3"/>
  <c r="K64" i="3"/>
  <c r="J64" i="3"/>
  <c r="I64" i="3"/>
  <c r="H64" i="3"/>
  <c r="G64" i="3"/>
  <c r="F64" i="3"/>
  <c r="E64" i="3"/>
  <c r="D64" i="3"/>
  <c r="B64" i="3"/>
  <c r="C64" i="3" s="1"/>
  <c r="P63" i="3"/>
  <c r="O63" i="3"/>
  <c r="N63" i="3"/>
  <c r="M63" i="3"/>
  <c r="L63" i="3"/>
  <c r="K63" i="3"/>
  <c r="J63" i="3"/>
  <c r="I63" i="3"/>
  <c r="H63" i="3"/>
  <c r="G63" i="3"/>
  <c r="F63" i="3"/>
  <c r="E63" i="3"/>
  <c r="D63" i="3"/>
  <c r="B63" i="3"/>
  <c r="C63" i="3" s="1"/>
  <c r="P62" i="3"/>
  <c r="O62" i="3"/>
  <c r="N62" i="3"/>
  <c r="M62" i="3"/>
  <c r="L62" i="3"/>
  <c r="K62" i="3"/>
  <c r="J62" i="3"/>
  <c r="I62" i="3"/>
  <c r="H62" i="3"/>
  <c r="G62" i="3"/>
  <c r="F62" i="3"/>
  <c r="E62" i="3"/>
  <c r="D62" i="3"/>
  <c r="B62" i="3"/>
  <c r="C62" i="3" s="1"/>
  <c r="P61" i="3"/>
  <c r="O61" i="3"/>
  <c r="N61" i="3"/>
  <c r="M61" i="3"/>
  <c r="L61" i="3"/>
  <c r="K61" i="3"/>
  <c r="J61" i="3"/>
  <c r="I61" i="3"/>
  <c r="H61" i="3"/>
  <c r="G61" i="3"/>
  <c r="F61" i="3"/>
  <c r="E61" i="3"/>
  <c r="D61" i="3"/>
  <c r="B61" i="3"/>
  <c r="C61" i="3" s="1"/>
  <c r="P60" i="3"/>
  <c r="O60" i="3"/>
  <c r="N60" i="3"/>
  <c r="M60" i="3"/>
  <c r="L60" i="3"/>
  <c r="K60" i="3"/>
  <c r="J60" i="3"/>
  <c r="I60" i="3"/>
  <c r="H60" i="3"/>
  <c r="G60" i="3"/>
  <c r="F60" i="3"/>
  <c r="E60" i="3"/>
  <c r="D60" i="3"/>
  <c r="B60" i="3"/>
  <c r="C60" i="3" s="1"/>
  <c r="P59" i="3"/>
  <c r="O59" i="3"/>
  <c r="N59" i="3"/>
  <c r="M59" i="3"/>
  <c r="L59" i="3"/>
  <c r="K59" i="3"/>
  <c r="J59" i="3"/>
  <c r="I59" i="3"/>
  <c r="H59" i="3"/>
  <c r="G59" i="3"/>
  <c r="F59" i="3"/>
  <c r="E59" i="3"/>
  <c r="D59" i="3"/>
  <c r="B59" i="3"/>
  <c r="C59" i="3" s="1"/>
  <c r="P58" i="3"/>
  <c r="O58" i="3"/>
  <c r="N58" i="3"/>
  <c r="M58" i="3"/>
  <c r="L58" i="3"/>
  <c r="K58" i="3"/>
  <c r="J58" i="3"/>
  <c r="I58" i="3"/>
  <c r="H58" i="3"/>
  <c r="G58" i="3"/>
  <c r="F58" i="3"/>
  <c r="E58" i="3"/>
  <c r="D58" i="3"/>
  <c r="B58" i="3"/>
  <c r="C58" i="3" s="1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B57" i="3"/>
  <c r="C57" i="3" s="1"/>
  <c r="P56" i="3"/>
  <c r="O56" i="3"/>
  <c r="N56" i="3"/>
  <c r="M56" i="3"/>
  <c r="L56" i="3"/>
  <c r="K56" i="3"/>
  <c r="J56" i="3"/>
  <c r="I56" i="3"/>
  <c r="H56" i="3"/>
  <c r="G56" i="3"/>
  <c r="F56" i="3"/>
  <c r="E56" i="3"/>
  <c r="D56" i="3"/>
  <c r="B56" i="3"/>
  <c r="C56" i="3" s="1"/>
  <c r="P55" i="3"/>
  <c r="O55" i="3"/>
  <c r="N55" i="3"/>
  <c r="M55" i="3"/>
  <c r="L55" i="3"/>
  <c r="K55" i="3"/>
  <c r="J55" i="3"/>
  <c r="I55" i="3"/>
  <c r="H55" i="3"/>
  <c r="G55" i="3"/>
  <c r="F55" i="3"/>
  <c r="E55" i="3"/>
  <c r="D55" i="3"/>
  <c r="B55" i="3"/>
  <c r="C55" i="3" s="1"/>
  <c r="P54" i="3"/>
  <c r="O54" i="3"/>
  <c r="N54" i="3"/>
  <c r="M54" i="3"/>
  <c r="L54" i="3"/>
  <c r="K54" i="3"/>
  <c r="J54" i="3"/>
  <c r="I54" i="3"/>
  <c r="H54" i="3"/>
  <c r="G54" i="3"/>
  <c r="F54" i="3"/>
  <c r="E54" i="3"/>
  <c r="D54" i="3"/>
  <c r="B54" i="3"/>
  <c r="C54" i="3" s="1"/>
  <c r="P53" i="3"/>
  <c r="O53" i="3"/>
  <c r="N53" i="3"/>
  <c r="M53" i="3"/>
  <c r="L53" i="3"/>
  <c r="K53" i="3"/>
  <c r="J53" i="3"/>
  <c r="I53" i="3"/>
  <c r="H53" i="3"/>
  <c r="G53" i="3"/>
  <c r="F53" i="3"/>
  <c r="E53" i="3"/>
  <c r="D53" i="3"/>
  <c r="B53" i="3"/>
  <c r="C53" i="3" s="1"/>
  <c r="P52" i="3"/>
  <c r="O52" i="3"/>
  <c r="N52" i="3"/>
  <c r="M52" i="3"/>
  <c r="L52" i="3"/>
  <c r="K52" i="3"/>
  <c r="J52" i="3"/>
  <c r="I52" i="3"/>
  <c r="H52" i="3"/>
  <c r="G52" i="3"/>
  <c r="F52" i="3"/>
  <c r="E52" i="3"/>
  <c r="D52" i="3"/>
  <c r="B52" i="3"/>
  <c r="C52" i="3" s="1"/>
  <c r="P51" i="3"/>
  <c r="O51" i="3"/>
  <c r="N51" i="3"/>
  <c r="M51" i="3"/>
  <c r="L51" i="3"/>
  <c r="K51" i="3"/>
  <c r="J51" i="3"/>
  <c r="I51" i="3"/>
  <c r="H51" i="3"/>
  <c r="G51" i="3"/>
  <c r="F51" i="3"/>
  <c r="E51" i="3"/>
  <c r="D51" i="3"/>
  <c r="B51" i="3"/>
  <c r="C51" i="3" s="1"/>
  <c r="P50" i="3"/>
  <c r="O50" i="3"/>
  <c r="N50" i="3"/>
  <c r="M50" i="3"/>
  <c r="L50" i="3"/>
  <c r="K50" i="3"/>
  <c r="J50" i="3"/>
  <c r="I50" i="3"/>
  <c r="H50" i="3"/>
  <c r="G50" i="3"/>
  <c r="F50" i="3"/>
  <c r="E50" i="3"/>
  <c r="D50" i="3"/>
  <c r="B50" i="3"/>
  <c r="C50" i="3" s="1"/>
  <c r="P49" i="3"/>
  <c r="O49" i="3"/>
  <c r="N49" i="3"/>
  <c r="M49" i="3"/>
  <c r="L49" i="3"/>
  <c r="K49" i="3"/>
  <c r="J49" i="3"/>
  <c r="I49" i="3"/>
  <c r="H49" i="3"/>
  <c r="G49" i="3"/>
  <c r="F49" i="3"/>
  <c r="E49" i="3"/>
  <c r="D49" i="3"/>
  <c r="B49" i="3"/>
  <c r="C49" i="3" s="1"/>
  <c r="P48" i="3"/>
  <c r="O48" i="3"/>
  <c r="N48" i="3"/>
  <c r="M48" i="3"/>
  <c r="L48" i="3"/>
  <c r="K48" i="3"/>
  <c r="J48" i="3"/>
  <c r="I48" i="3"/>
  <c r="H48" i="3"/>
  <c r="G48" i="3"/>
  <c r="F48" i="3"/>
  <c r="E48" i="3"/>
  <c r="D48" i="3"/>
  <c r="B48" i="3"/>
  <c r="C48" i="3" s="1"/>
  <c r="P47" i="3"/>
  <c r="O47" i="3"/>
  <c r="N47" i="3"/>
  <c r="M47" i="3"/>
  <c r="L47" i="3"/>
  <c r="K47" i="3"/>
  <c r="J47" i="3"/>
  <c r="I47" i="3"/>
  <c r="H47" i="3"/>
  <c r="G47" i="3"/>
  <c r="F47" i="3"/>
  <c r="E47" i="3"/>
  <c r="D47" i="3"/>
  <c r="B47" i="3"/>
  <c r="C47" i="3" s="1"/>
  <c r="P46" i="3"/>
  <c r="O46" i="3"/>
  <c r="N46" i="3"/>
  <c r="M46" i="3"/>
  <c r="L46" i="3"/>
  <c r="K46" i="3"/>
  <c r="J46" i="3"/>
  <c r="I46" i="3"/>
  <c r="H46" i="3"/>
  <c r="G46" i="3"/>
  <c r="F46" i="3"/>
  <c r="E46" i="3"/>
  <c r="D46" i="3"/>
  <c r="B46" i="3"/>
  <c r="C46" i="3" s="1"/>
  <c r="P45" i="3"/>
  <c r="O45" i="3"/>
  <c r="N45" i="3"/>
  <c r="M45" i="3"/>
  <c r="L45" i="3"/>
  <c r="K45" i="3"/>
  <c r="J45" i="3"/>
  <c r="I45" i="3"/>
  <c r="H45" i="3"/>
  <c r="G45" i="3"/>
  <c r="F45" i="3"/>
  <c r="E45" i="3"/>
  <c r="D45" i="3"/>
  <c r="B45" i="3"/>
  <c r="C45" i="3" s="1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B44" i="3"/>
  <c r="C44" i="3" s="1"/>
  <c r="P43" i="3"/>
  <c r="O43" i="3"/>
  <c r="N43" i="3"/>
  <c r="M43" i="3"/>
  <c r="L43" i="3"/>
  <c r="K43" i="3"/>
  <c r="J43" i="3"/>
  <c r="I43" i="3"/>
  <c r="H43" i="3"/>
  <c r="G43" i="3"/>
  <c r="F43" i="3"/>
  <c r="E43" i="3"/>
  <c r="D43" i="3"/>
  <c r="B43" i="3"/>
  <c r="C43" i="3" s="1"/>
  <c r="P42" i="3"/>
  <c r="O42" i="3"/>
  <c r="N42" i="3"/>
  <c r="M42" i="3"/>
  <c r="L42" i="3"/>
  <c r="K42" i="3"/>
  <c r="J42" i="3"/>
  <c r="I42" i="3"/>
  <c r="H42" i="3"/>
  <c r="G42" i="3"/>
  <c r="F42" i="3"/>
  <c r="E42" i="3"/>
  <c r="D42" i="3"/>
  <c r="B42" i="3"/>
  <c r="C42" i="3" s="1"/>
  <c r="P41" i="3"/>
  <c r="O41" i="3"/>
  <c r="N41" i="3"/>
  <c r="M41" i="3"/>
  <c r="L41" i="3"/>
  <c r="K41" i="3"/>
  <c r="J41" i="3"/>
  <c r="I41" i="3"/>
  <c r="H41" i="3"/>
  <c r="G41" i="3"/>
  <c r="F41" i="3"/>
  <c r="E41" i="3"/>
  <c r="D41" i="3"/>
  <c r="B41" i="3"/>
  <c r="C41" i="3" s="1"/>
  <c r="P40" i="3"/>
  <c r="O40" i="3"/>
  <c r="N40" i="3"/>
  <c r="M40" i="3"/>
  <c r="L40" i="3"/>
  <c r="K40" i="3"/>
  <c r="J40" i="3"/>
  <c r="I40" i="3"/>
  <c r="H40" i="3"/>
  <c r="G40" i="3"/>
  <c r="F40" i="3"/>
  <c r="E40" i="3"/>
  <c r="D40" i="3"/>
  <c r="B40" i="3"/>
  <c r="C40" i="3" s="1"/>
  <c r="P39" i="3"/>
  <c r="O39" i="3"/>
  <c r="N39" i="3"/>
  <c r="M39" i="3"/>
  <c r="L39" i="3"/>
  <c r="K39" i="3"/>
  <c r="J39" i="3"/>
  <c r="I39" i="3"/>
  <c r="H39" i="3"/>
  <c r="G39" i="3"/>
  <c r="F39" i="3"/>
  <c r="E39" i="3"/>
  <c r="D39" i="3"/>
  <c r="B39" i="3"/>
  <c r="C39" i="3" s="1"/>
  <c r="P38" i="3"/>
  <c r="O38" i="3"/>
  <c r="N38" i="3"/>
  <c r="M38" i="3"/>
  <c r="L38" i="3"/>
  <c r="K38" i="3"/>
  <c r="J38" i="3"/>
  <c r="I38" i="3"/>
  <c r="H38" i="3"/>
  <c r="G38" i="3"/>
  <c r="F38" i="3"/>
  <c r="E38" i="3"/>
  <c r="D38" i="3"/>
  <c r="C38" i="3"/>
  <c r="B38" i="3"/>
  <c r="P37" i="3"/>
  <c r="O37" i="3"/>
  <c r="N37" i="3"/>
  <c r="M37" i="3"/>
  <c r="L37" i="3"/>
  <c r="K37" i="3"/>
  <c r="J37" i="3"/>
  <c r="I37" i="3"/>
  <c r="H37" i="3"/>
  <c r="G37" i="3"/>
  <c r="F37" i="3"/>
  <c r="E37" i="3"/>
  <c r="D37" i="3"/>
  <c r="B37" i="3"/>
  <c r="C37" i="3" s="1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B36" i="3"/>
  <c r="C36" i="3" s="1"/>
  <c r="P35" i="3"/>
  <c r="O35" i="3"/>
  <c r="N35" i="3"/>
  <c r="M35" i="3"/>
  <c r="L35" i="3"/>
  <c r="K35" i="3"/>
  <c r="J35" i="3"/>
  <c r="I35" i="3"/>
  <c r="H35" i="3"/>
  <c r="G35" i="3"/>
  <c r="F35" i="3"/>
  <c r="E35" i="3"/>
  <c r="D35" i="3"/>
  <c r="B35" i="3"/>
  <c r="C35" i="3" s="1"/>
  <c r="P34" i="3"/>
  <c r="O34" i="3"/>
  <c r="N34" i="3"/>
  <c r="M34" i="3"/>
  <c r="L34" i="3"/>
  <c r="K34" i="3"/>
  <c r="J34" i="3"/>
  <c r="I34" i="3"/>
  <c r="H34" i="3"/>
  <c r="G34" i="3"/>
  <c r="F34" i="3"/>
  <c r="E34" i="3"/>
  <c r="D34" i="3"/>
  <c r="B34" i="3"/>
  <c r="C34" i="3" s="1"/>
  <c r="P33" i="3"/>
  <c r="O33" i="3"/>
  <c r="N33" i="3"/>
  <c r="M33" i="3"/>
  <c r="L33" i="3"/>
  <c r="K33" i="3"/>
  <c r="J33" i="3"/>
  <c r="I33" i="3"/>
  <c r="H33" i="3"/>
  <c r="G33" i="3"/>
  <c r="F33" i="3"/>
  <c r="E33" i="3"/>
  <c r="D33" i="3"/>
  <c r="B33" i="3"/>
  <c r="C33" i="3" s="1"/>
  <c r="P32" i="3"/>
  <c r="O32" i="3"/>
  <c r="N32" i="3"/>
  <c r="M32" i="3"/>
  <c r="L32" i="3"/>
  <c r="K32" i="3"/>
  <c r="J32" i="3"/>
  <c r="I32" i="3"/>
  <c r="H32" i="3"/>
  <c r="G32" i="3"/>
  <c r="F32" i="3"/>
  <c r="E32" i="3"/>
  <c r="D32" i="3"/>
  <c r="B32" i="3"/>
  <c r="C32" i="3" s="1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B31" i="3"/>
  <c r="C31" i="3" s="1"/>
  <c r="P30" i="3"/>
  <c r="O30" i="3"/>
  <c r="N30" i="3"/>
  <c r="M30" i="3"/>
  <c r="L30" i="3"/>
  <c r="K30" i="3"/>
  <c r="J30" i="3"/>
  <c r="I30" i="3"/>
  <c r="H30" i="3"/>
  <c r="G30" i="3"/>
  <c r="F30" i="3"/>
  <c r="E30" i="3"/>
  <c r="D30" i="3"/>
  <c r="B30" i="3"/>
  <c r="C30" i="3" s="1"/>
  <c r="P29" i="3"/>
  <c r="O29" i="3"/>
  <c r="N29" i="3"/>
  <c r="M29" i="3"/>
  <c r="L29" i="3"/>
  <c r="K29" i="3"/>
  <c r="J29" i="3"/>
  <c r="I29" i="3"/>
  <c r="H29" i="3"/>
  <c r="G29" i="3"/>
  <c r="F29" i="3"/>
  <c r="E29" i="3"/>
  <c r="D29" i="3"/>
  <c r="B29" i="3"/>
  <c r="C29" i="3" s="1"/>
  <c r="P28" i="3"/>
  <c r="O28" i="3"/>
  <c r="N28" i="3"/>
  <c r="M28" i="3"/>
  <c r="L28" i="3"/>
  <c r="K28" i="3"/>
  <c r="J28" i="3"/>
  <c r="I28" i="3"/>
  <c r="H28" i="3"/>
  <c r="G28" i="3"/>
  <c r="F28" i="3"/>
  <c r="E28" i="3"/>
  <c r="D28" i="3"/>
  <c r="B28" i="3"/>
  <c r="C28" i="3" s="1"/>
  <c r="P27" i="3"/>
  <c r="O27" i="3"/>
  <c r="N27" i="3"/>
  <c r="M27" i="3"/>
  <c r="L27" i="3"/>
  <c r="K27" i="3"/>
  <c r="J27" i="3"/>
  <c r="I27" i="3"/>
  <c r="H27" i="3"/>
  <c r="G27" i="3"/>
  <c r="F27" i="3"/>
  <c r="E27" i="3"/>
  <c r="D27" i="3"/>
  <c r="B27" i="3"/>
  <c r="C27" i="3" s="1"/>
  <c r="P26" i="3"/>
  <c r="O26" i="3"/>
  <c r="N26" i="3"/>
  <c r="M26" i="3"/>
  <c r="L26" i="3"/>
  <c r="K26" i="3"/>
  <c r="J26" i="3"/>
  <c r="I26" i="3"/>
  <c r="H26" i="3"/>
  <c r="G26" i="3"/>
  <c r="F26" i="3"/>
  <c r="E26" i="3"/>
  <c r="D26" i="3"/>
  <c r="B26" i="3"/>
  <c r="C26" i="3" s="1"/>
  <c r="P25" i="3"/>
  <c r="O25" i="3"/>
  <c r="N25" i="3"/>
  <c r="M25" i="3"/>
  <c r="L25" i="3"/>
  <c r="K25" i="3"/>
  <c r="J25" i="3"/>
  <c r="I25" i="3"/>
  <c r="H25" i="3"/>
  <c r="G25" i="3"/>
  <c r="F25" i="3"/>
  <c r="E25" i="3"/>
  <c r="D25" i="3"/>
  <c r="B25" i="3"/>
  <c r="C25" i="3" s="1"/>
  <c r="P24" i="3"/>
  <c r="O24" i="3"/>
  <c r="N24" i="3"/>
  <c r="M24" i="3"/>
  <c r="L24" i="3"/>
  <c r="K24" i="3"/>
  <c r="J24" i="3"/>
  <c r="I24" i="3"/>
  <c r="H24" i="3"/>
  <c r="G24" i="3"/>
  <c r="F24" i="3"/>
  <c r="E24" i="3"/>
  <c r="D24" i="3"/>
  <c r="B24" i="3"/>
  <c r="C24" i="3" s="1"/>
  <c r="P23" i="3"/>
  <c r="O23" i="3"/>
  <c r="N23" i="3"/>
  <c r="M23" i="3"/>
  <c r="L23" i="3"/>
  <c r="K23" i="3"/>
  <c r="J23" i="3"/>
  <c r="I23" i="3"/>
  <c r="H23" i="3"/>
  <c r="G23" i="3"/>
  <c r="F23" i="3"/>
  <c r="E23" i="3"/>
  <c r="D23" i="3"/>
  <c r="B23" i="3"/>
  <c r="C23" i="3" s="1"/>
  <c r="P22" i="3"/>
  <c r="O22" i="3"/>
  <c r="N22" i="3"/>
  <c r="M22" i="3"/>
  <c r="L22" i="3"/>
  <c r="K22" i="3"/>
  <c r="J22" i="3"/>
  <c r="I22" i="3"/>
  <c r="H22" i="3"/>
  <c r="G22" i="3"/>
  <c r="F22" i="3"/>
  <c r="E22" i="3"/>
  <c r="D22" i="3"/>
  <c r="B22" i="3"/>
  <c r="C22" i="3" s="1"/>
  <c r="P21" i="3"/>
  <c r="O21" i="3"/>
  <c r="N21" i="3"/>
  <c r="M21" i="3"/>
  <c r="L21" i="3"/>
  <c r="K21" i="3"/>
  <c r="J21" i="3"/>
  <c r="I21" i="3"/>
  <c r="H21" i="3"/>
  <c r="G21" i="3"/>
  <c r="F21" i="3"/>
  <c r="E21" i="3"/>
  <c r="D21" i="3"/>
  <c r="Q21" i="3" s="1"/>
  <c r="B21" i="3"/>
  <c r="C21" i="3" s="1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B20" i="3"/>
  <c r="C20" i="3" s="1"/>
  <c r="P19" i="3"/>
  <c r="O19" i="3"/>
  <c r="N19" i="3"/>
  <c r="M19" i="3"/>
  <c r="L19" i="3"/>
  <c r="K19" i="3"/>
  <c r="J19" i="3"/>
  <c r="I19" i="3"/>
  <c r="H19" i="3"/>
  <c r="G19" i="3"/>
  <c r="F19" i="3"/>
  <c r="E19" i="3"/>
  <c r="D19" i="3"/>
  <c r="B19" i="3"/>
  <c r="C19" i="3" s="1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B18" i="3"/>
  <c r="C18" i="3" s="1"/>
  <c r="P17" i="3"/>
  <c r="O17" i="3"/>
  <c r="N17" i="3"/>
  <c r="M17" i="3"/>
  <c r="L17" i="3"/>
  <c r="K17" i="3"/>
  <c r="J17" i="3"/>
  <c r="I17" i="3"/>
  <c r="H17" i="3"/>
  <c r="G17" i="3"/>
  <c r="F17" i="3"/>
  <c r="E17" i="3"/>
  <c r="D17" i="3"/>
  <c r="B17" i="3"/>
  <c r="C17" i="3" s="1"/>
  <c r="P16" i="3"/>
  <c r="O16" i="3"/>
  <c r="N16" i="3"/>
  <c r="M16" i="3"/>
  <c r="L16" i="3"/>
  <c r="K16" i="3"/>
  <c r="J16" i="3"/>
  <c r="I16" i="3"/>
  <c r="H16" i="3"/>
  <c r="G16" i="3"/>
  <c r="F16" i="3"/>
  <c r="E16" i="3"/>
  <c r="D16" i="3"/>
  <c r="B16" i="3"/>
  <c r="C16" i="3" s="1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B15" i="3"/>
  <c r="C15" i="3" s="1"/>
  <c r="P14" i="3"/>
  <c r="O14" i="3"/>
  <c r="N14" i="3"/>
  <c r="M14" i="3"/>
  <c r="L14" i="3"/>
  <c r="K14" i="3"/>
  <c r="J14" i="3"/>
  <c r="I14" i="3"/>
  <c r="H14" i="3"/>
  <c r="G14" i="3"/>
  <c r="F14" i="3"/>
  <c r="E14" i="3"/>
  <c r="D14" i="3"/>
  <c r="B14" i="3"/>
  <c r="C14" i="3" s="1"/>
  <c r="P13" i="3"/>
  <c r="O13" i="3"/>
  <c r="N13" i="3"/>
  <c r="M13" i="3"/>
  <c r="L13" i="3"/>
  <c r="K13" i="3"/>
  <c r="J13" i="3"/>
  <c r="I13" i="3"/>
  <c r="H13" i="3"/>
  <c r="G13" i="3"/>
  <c r="F13" i="3"/>
  <c r="E13" i="3"/>
  <c r="D13" i="3"/>
  <c r="B13" i="3"/>
  <c r="C13" i="3" s="1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B12" i="3"/>
  <c r="C12" i="3" s="1"/>
  <c r="P11" i="3"/>
  <c r="O11" i="3"/>
  <c r="N11" i="3"/>
  <c r="M11" i="3"/>
  <c r="L11" i="3"/>
  <c r="K11" i="3"/>
  <c r="J11" i="3"/>
  <c r="I11" i="3"/>
  <c r="H11" i="3"/>
  <c r="G11" i="3"/>
  <c r="F11" i="3"/>
  <c r="E11" i="3"/>
  <c r="D11" i="3"/>
  <c r="B11" i="3"/>
  <c r="C11" i="3" s="1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B10" i="3"/>
  <c r="C10" i="3" s="1"/>
  <c r="P9" i="3"/>
  <c r="O9" i="3"/>
  <c r="N9" i="3"/>
  <c r="M9" i="3"/>
  <c r="L9" i="3"/>
  <c r="K9" i="3"/>
  <c r="J9" i="3"/>
  <c r="I9" i="3"/>
  <c r="H9" i="3"/>
  <c r="G9" i="3"/>
  <c r="F9" i="3"/>
  <c r="E9" i="3"/>
  <c r="D9" i="3"/>
  <c r="B9" i="3"/>
  <c r="C9" i="3" s="1"/>
  <c r="P8" i="3"/>
  <c r="O8" i="3"/>
  <c r="N8" i="3"/>
  <c r="M8" i="3"/>
  <c r="L8" i="3"/>
  <c r="K8" i="3"/>
  <c r="J8" i="3"/>
  <c r="I8" i="3"/>
  <c r="H8" i="3"/>
  <c r="G8" i="3"/>
  <c r="F8" i="3"/>
  <c r="E8" i="3"/>
  <c r="D8" i="3"/>
  <c r="B8" i="3"/>
  <c r="C8" i="3" s="1"/>
  <c r="P7" i="3"/>
  <c r="O7" i="3"/>
  <c r="N7" i="3"/>
  <c r="M7" i="3"/>
  <c r="L7" i="3"/>
  <c r="K7" i="3"/>
  <c r="J7" i="3"/>
  <c r="I7" i="3"/>
  <c r="H7" i="3"/>
  <c r="G7" i="3"/>
  <c r="F7" i="3"/>
  <c r="E7" i="3"/>
  <c r="D7" i="3"/>
  <c r="B7" i="3"/>
  <c r="C7" i="3" s="1"/>
  <c r="P6" i="3"/>
  <c r="O6" i="3"/>
  <c r="N6" i="3"/>
  <c r="M6" i="3"/>
  <c r="L6" i="3"/>
  <c r="K6" i="3"/>
  <c r="J6" i="3"/>
  <c r="I6" i="3"/>
  <c r="H6" i="3"/>
  <c r="G6" i="3"/>
  <c r="F6" i="3"/>
  <c r="E6" i="3"/>
  <c r="D6" i="3"/>
  <c r="B6" i="3"/>
  <c r="C6" i="3" s="1"/>
  <c r="D2" i="3"/>
  <c r="E2" i="3" s="1"/>
  <c r="F2" i="3" s="1"/>
  <c r="G2" i="3" s="1"/>
  <c r="H2" i="3" s="1"/>
  <c r="I2" i="3" s="1"/>
  <c r="J2" i="3" s="1"/>
  <c r="K2" i="3" s="1"/>
  <c r="L2" i="3" s="1"/>
  <c r="M2" i="3" s="1"/>
  <c r="N2" i="3" s="1"/>
  <c r="O2" i="3" s="1"/>
  <c r="P2" i="3" s="1"/>
  <c r="F1" i="3"/>
  <c r="G1" i="3" s="1"/>
  <c r="H1" i="3" s="1"/>
  <c r="I1" i="3" s="1"/>
  <c r="J1" i="3" s="1"/>
  <c r="K1" i="3" s="1"/>
  <c r="L1" i="3" s="1"/>
  <c r="M1" i="3" s="1"/>
  <c r="N1" i="3" s="1"/>
  <c r="O1" i="3" s="1"/>
  <c r="P1" i="3" s="1"/>
  <c r="E1" i="3"/>
  <c r="D1" i="3"/>
  <c r="BD146" i="2"/>
  <c r="B146" i="2"/>
  <c r="BD145" i="2"/>
  <c r="B145" i="2"/>
  <c r="BD144" i="2"/>
  <c r="B144" i="2"/>
  <c r="BD143" i="2"/>
  <c r="B143" i="2"/>
  <c r="BD142" i="2"/>
  <c r="B142" i="2"/>
  <c r="BD141" i="2"/>
  <c r="B141" i="2"/>
  <c r="BD140" i="2"/>
  <c r="B140" i="2"/>
  <c r="BD139" i="2"/>
  <c r="B139" i="2"/>
  <c r="BD138" i="2"/>
  <c r="B138" i="2"/>
  <c r="BD137" i="2"/>
  <c r="B137" i="2"/>
  <c r="BD136" i="2"/>
  <c r="BD135" i="2"/>
  <c r="BD134" i="2"/>
  <c r="BD133" i="2"/>
  <c r="BD132" i="2"/>
  <c r="BD131" i="2"/>
  <c r="BD130" i="2"/>
  <c r="BD129" i="2"/>
  <c r="BD128" i="2"/>
  <c r="BD127" i="2"/>
  <c r="BD126" i="2"/>
  <c r="BD125" i="2"/>
  <c r="BD124" i="2"/>
  <c r="BD123" i="2"/>
  <c r="BD122" i="2"/>
  <c r="B122" i="2"/>
  <c r="BD121" i="2"/>
  <c r="B121" i="2"/>
  <c r="BD120" i="2"/>
  <c r="B120" i="2"/>
  <c r="BD119" i="2"/>
  <c r="B119" i="2"/>
  <c r="BD118" i="2"/>
  <c r="B118" i="2"/>
  <c r="BD117" i="2"/>
  <c r="B117" i="2"/>
  <c r="BD116" i="2"/>
  <c r="B116" i="2"/>
  <c r="BD115" i="2"/>
  <c r="B115" i="2"/>
  <c r="BD114" i="2"/>
  <c r="B114" i="2"/>
  <c r="BD113" i="2"/>
  <c r="B113" i="2"/>
  <c r="BD112" i="2"/>
  <c r="B112" i="2"/>
  <c r="BD111" i="2"/>
  <c r="B111" i="2"/>
  <c r="BD110" i="2"/>
  <c r="B110" i="2"/>
  <c r="BD109" i="2"/>
  <c r="B109" i="2"/>
  <c r="BD108" i="2"/>
  <c r="B108" i="2"/>
  <c r="BD107" i="2"/>
  <c r="B107" i="2"/>
  <c r="N95" i="3" s="1"/>
  <c r="BD106" i="2"/>
  <c r="B106" i="2"/>
  <c r="K94" i="3" s="1"/>
  <c r="BD105" i="2"/>
  <c r="BD104" i="2"/>
  <c r="BD103" i="2"/>
  <c r="BD102" i="2"/>
  <c r="BD101" i="2"/>
  <c r="BD100" i="2"/>
  <c r="BD99" i="2"/>
  <c r="BD98" i="2"/>
  <c r="BD97" i="2"/>
  <c r="BD96" i="2"/>
  <c r="BD95" i="2"/>
  <c r="BD94" i="2"/>
  <c r="BD93" i="2"/>
  <c r="BD92" i="2"/>
  <c r="BD91" i="2"/>
  <c r="BD90" i="2"/>
  <c r="BD89" i="2"/>
  <c r="BD88" i="2"/>
  <c r="BD87" i="2"/>
  <c r="BD86" i="2"/>
  <c r="BD85" i="2"/>
  <c r="BD84" i="2"/>
  <c r="BD83" i="2"/>
  <c r="BD82" i="2"/>
  <c r="BD81" i="2"/>
  <c r="BD80" i="2"/>
  <c r="BD79" i="2"/>
  <c r="BD78" i="2"/>
  <c r="BD77" i="2"/>
  <c r="BD76" i="2"/>
  <c r="BD74" i="2"/>
  <c r="BD73" i="2"/>
  <c r="U73" i="2"/>
  <c r="U3" i="2" s="1"/>
  <c r="T73" i="2"/>
  <c r="S73" i="2"/>
  <c r="S3" i="2" s="1"/>
  <c r="R73" i="2"/>
  <c r="R3" i="2" s="1"/>
  <c r="Q73" i="2"/>
  <c r="Q3" i="2" s="1"/>
  <c r="P73" i="2"/>
  <c r="P3" i="2" s="1"/>
  <c r="O73" i="2"/>
  <c r="O3" i="2" s="1"/>
  <c r="N73" i="2"/>
  <c r="N3" i="2" s="1"/>
  <c r="M73" i="2"/>
  <c r="M3" i="2" s="1"/>
  <c r="L73" i="2"/>
  <c r="L3" i="2" s="1"/>
  <c r="K73" i="2"/>
  <c r="K3" i="2" s="1"/>
  <c r="J73" i="2"/>
  <c r="J3" i="2" s="1"/>
  <c r="I73" i="2"/>
  <c r="I3" i="2" s="1"/>
  <c r="H73" i="2"/>
  <c r="P68" i="3" s="1"/>
  <c r="G73" i="2"/>
  <c r="O68" i="3" s="1"/>
  <c r="F73" i="2"/>
  <c r="F3" i="2" s="1"/>
  <c r="E73" i="2"/>
  <c r="E3" i="2" s="1"/>
  <c r="D73" i="2"/>
  <c r="D3" i="2" s="1"/>
  <c r="BD72" i="2"/>
  <c r="BD71" i="2"/>
  <c r="BD70" i="2"/>
  <c r="BD69" i="2"/>
  <c r="BD68" i="2"/>
  <c r="BD65" i="2"/>
  <c r="BD64" i="2"/>
  <c r="BD63" i="2"/>
  <c r="BD62" i="2"/>
  <c r="BD61" i="2"/>
  <c r="BD60" i="2"/>
  <c r="BD59" i="2"/>
  <c r="BD58" i="2"/>
  <c r="BD57" i="2"/>
  <c r="BD56" i="2"/>
  <c r="BD55" i="2"/>
  <c r="BD54" i="2"/>
  <c r="BD53" i="2"/>
  <c r="BD52" i="2"/>
  <c r="BD51" i="2"/>
  <c r="BD50" i="2"/>
  <c r="BD49" i="2"/>
  <c r="BD48" i="2"/>
  <c r="BD47" i="2"/>
  <c r="BD46" i="2"/>
  <c r="BD45" i="2"/>
  <c r="BD44" i="2"/>
  <c r="BD43" i="2"/>
  <c r="BD42" i="2"/>
  <c r="BD41" i="2"/>
  <c r="BD40" i="2"/>
  <c r="BD39" i="2"/>
  <c r="BD38" i="2"/>
  <c r="BD37" i="2"/>
  <c r="BD36" i="2"/>
  <c r="BD35" i="2"/>
  <c r="BD34" i="2"/>
  <c r="BD33" i="2"/>
  <c r="BD32" i="2"/>
  <c r="BD31" i="2"/>
  <c r="BD30" i="2"/>
  <c r="BD29" i="2"/>
  <c r="BD28" i="2"/>
  <c r="BD27" i="2"/>
  <c r="BD26" i="2"/>
  <c r="BD25" i="2"/>
  <c r="BD24" i="2"/>
  <c r="BD23" i="2"/>
  <c r="BD22" i="2"/>
  <c r="BD21" i="2"/>
  <c r="BD20" i="2"/>
  <c r="BD19" i="2"/>
  <c r="BD18" i="2"/>
  <c r="BD17" i="2"/>
  <c r="BD16" i="2"/>
  <c r="BD15" i="2"/>
  <c r="BD14" i="2"/>
  <c r="BD13" i="2"/>
  <c r="BD12" i="2"/>
  <c r="BD11" i="2"/>
  <c r="BD10" i="2"/>
  <c r="BD9" i="2"/>
  <c r="BD8" i="2"/>
  <c r="BD7" i="2"/>
  <c r="BD6" i="2"/>
  <c r="F5" i="2"/>
  <c r="BC3" i="2"/>
  <c r="BB3" i="2"/>
  <c r="BA3" i="2"/>
  <c r="AZ3" i="2"/>
  <c r="AY3" i="2"/>
  <c r="AX3" i="2"/>
  <c r="AW3" i="2"/>
  <c r="AV3" i="2"/>
  <c r="AU3" i="2"/>
  <c r="AT3" i="2"/>
  <c r="AS3" i="2"/>
  <c r="AR3" i="2"/>
  <c r="AQ3" i="2"/>
  <c r="AP3" i="2"/>
  <c r="AO3" i="2"/>
  <c r="AN3" i="2"/>
  <c r="AM3" i="2"/>
  <c r="AL3" i="2"/>
  <c r="AK3" i="2"/>
  <c r="AJ3" i="2"/>
  <c r="AI3" i="2"/>
  <c r="AH3" i="2"/>
  <c r="AG3" i="2"/>
  <c r="AF3" i="2"/>
  <c r="AE3" i="2"/>
  <c r="AD3" i="2"/>
  <c r="AC3" i="2"/>
  <c r="AB3" i="2"/>
  <c r="AA3" i="2"/>
  <c r="Z3" i="2"/>
  <c r="Y3" i="2"/>
  <c r="X3" i="2"/>
  <c r="W3" i="2"/>
  <c r="V3" i="2"/>
  <c r="T3" i="2"/>
  <c r="E2" i="2"/>
  <c r="F2" i="2" s="1"/>
  <c r="G2" i="2" s="1"/>
  <c r="H2" i="2" s="1"/>
  <c r="I2" i="2" s="1"/>
  <c r="J2" i="2" s="1"/>
  <c r="K2" i="2" s="1"/>
  <c r="L2" i="2" s="1"/>
  <c r="M2" i="2" s="1"/>
  <c r="N2" i="2" s="1"/>
  <c r="O2" i="2" s="1"/>
  <c r="P2" i="2" s="1"/>
  <c r="Q2" i="2" s="1"/>
  <c r="R2" i="2" s="1"/>
  <c r="S2" i="2" s="1"/>
  <c r="T2" i="2" s="1"/>
  <c r="U2" i="2" s="1"/>
  <c r="V2" i="2" s="1"/>
  <c r="W2" i="2" s="1"/>
  <c r="X2" i="2" s="1"/>
  <c r="Y2" i="2" s="1"/>
  <c r="Z2" i="2" s="1"/>
  <c r="AA2" i="2" s="1"/>
  <c r="AB2" i="2" s="1"/>
  <c r="AC2" i="2" s="1"/>
  <c r="AD2" i="2" s="1"/>
  <c r="AE2" i="2" s="1"/>
  <c r="AF2" i="2" s="1"/>
  <c r="AG2" i="2" s="1"/>
  <c r="AH2" i="2" s="1"/>
  <c r="AI2" i="2" s="1"/>
  <c r="AJ2" i="2" s="1"/>
  <c r="AK2" i="2" s="1"/>
  <c r="AL2" i="2" s="1"/>
  <c r="AM2" i="2" s="1"/>
  <c r="AN2" i="2" s="1"/>
  <c r="AO2" i="2" s="1"/>
  <c r="AP2" i="2" s="1"/>
  <c r="AQ2" i="2" s="1"/>
  <c r="AR2" i="2" s="1"/>
  <c r="AS2" i="2" s="1"/>
  <c r="AT2" i="2" s="1"/>
  <c r="AU2" i="2" s="1"/>
  <c r="AV2" i="2" s="1"/>
  <c r="AW2" i="2" s="1"/>
  <c r="AX2" i="2" s="1"/>
  <c r="AY2" i="2" s="1"/>
  <c r="AZ2" i="2" s="1"/>
  <c r="BA2" i="2" s="1"/>
  <c r="BB2" i="2" s="1"/>
  <c r="BC2" i="2" s="1"/>
  <c r="G1" i="2"/>
  <c r="G5" i="2" s="1"/>
  <c r="F1" i="2"/>
  <c r="E1" i="2"/>
  <c r="E5" i="2" s="1"/>
  <c r="BD146" i="1"/>
  <c r="BD145" i="1"/>
  <c r="BD144" i="1"/>
  <c r="BD143" i="1"/>
  <c r="BD142" i="1"/>
  <c r="BD141" i="1"/>
  <c r="BD140" i="1"/>
  <c r="BD139" i="1"/>
  <c r="BD138" i="1"/>
  <c r="BD137" i="1"/>
  <c r="BD136" i="1"/>
  <c r="BD135" i="1"/>
  <c r="BD134" i="1"/>
  <c r="BD133" i="1"/>
  <c r="BD132" i="1"/>
  <c r="BD131" i="1"/>
  <c r="BD130" i="1"/>
  <c r="BD129" i="1"/>
  <c r="BD128" i="1"/>
  <c r="BD127" i="1"/>
  <c r="BD126" i="1"/>
  <c r="BD125" i="1"/>
  <c r="BD124" i="1"/>
  <c r="BD123" i="1"/>
  <c r="BD122" i="1"/>
  <c r="BD121" i="1"/>
  <c r="BD120" i="1"/>
  <c r="BD119" i="1"/>
  <c r="BD118" i="1"/>
  <c r="BD117" i="1"/>
  <c r="BD116" i="1"/>
  <c r="BD115" i="1"/>
  <c r="BD114" i="1"/>
  <c r="BD113" i="1"/>
  <c r="BD112" i="1"/>
  <c r="BD111" i="1"/>
  <c r="BD110" i="1"/>
  <c r="BD109" i="1"/>
  <c r="BD108" i="1"/>
  <c r="BD107" i="1"/>
  <c r="BD106" i="1"/>
  <c r="BD105" i="1"/>
  <c r="BD104" i="1"/>
  <c r="BD103" i="1"/>
  <c r="BD102" i="1"/>
  <c r="BD101" i="1"/>
  <c r="BD100" i="1"/>
  <c r="BD99" i="1"/>
  <c r="BD98" i="1"/>
  <c r="BD97" i="1"/>
  <c r="BD96" i="1"/>
  <c r="BD95" i="1"/>
  <c r="BD94" i="1"/>
  <c r="BD93" i="1"/>
  <c r="BD92" i="1"/>
  <c r="BD91" i="1"/>
  <c r="BD90" i="1"/>
  <c r="BD89" i="1"/>
  <c r="BD88" i="1"/>
  <c r="BD87" i="1"/>
  <c r="BD86" i="1"/>
  <c r="BD85" i="1"/>
  <c r="BD84" i="1"/>
  <c r="BD83" i="1"/>
  <c r="BD82" i="1"/>
  <c r="BD81" i="1"/>
  <c r="BD80" i="1"/>
  <c r="BD79" i="1"/>
  <c r="BD78" i="1"/>
  <c r="BD77" i="1"/>
  <c r="BD76" i="1"/>
  <c r="BD75" i="1"/>
  <c r="BD74" i="1"/>
  <c r="BD72" i="1"/>
  <c r="BD71" i="1"/>
  <c r="BD70" i="1"/>
  <c r="BD69" i="1"/>
  <c r="BD68" i="1"/>
  <c r="BD65" i="1"/>
  <c r="BD64" i="1"/>
  <c r="BD63" i="1"/>
  <c r="BD62" i="1"/>
  <c r="BD61" i="1"/>
  <c r="BD60" i="1"/>
  <c r="BD59" i="1"/>
  <c r="BD58" i="1"/>
  <c r="BD57" i="1"/>
  <c r="BD56" i="1"/>
  <c r="BD55" i="1"/>
  <c r="BD54" i="1"/>
  <c r="BD53" i="1"/>
  <c r="BD52" i="1"/>
  <c r="BD51" i="1"/>
  <c r="BD50" i="1"/>
  <c r="BD49" i="1"/>
  <c r="BD48" i="1"/>
  <c r="BD47" i="1"/>
  <c r="BD46" i="1"/>
  <c r="BD45" i="1"/>
  <c r="BD44" i="1"/>
  <c r="BD43" i="1"/>
  <c r="BD42" i="1"/>
  <c r="BD41" i="1"/>
  <c r="BD40" i="1"/>
  <c r="BD39" i="1"/>
  <c r="BD38" i="1"/>
  <c r="BD37" i="1"/>
  <c r="BD36" i="1"/>
  <c r="BD35" i="1"/>
  <c r="BD34" i="1"/>
  <c r="BD33" i="1"/>
  <c r="BD32" i="1"/>
  <c r="BD31" i="1"/>
  <c r="BD30" i="1"/>
  <c r="BD29" i="1"/>
  <c r="BD28" i="1"/>
  <c r="BD27" i="1"/>
  <c r="BD26" i="1"/>
  <c r="BD25" i="1"/>
  <c r="BD24" i="1"/>
  <c r="BD23" i="1"/>
  <c r="BD22" i="1"/>
  <c r="BC21" i="1"/>
  <c r="BC3" i="1" s="1"/>
  <c r="BB21" i="1"/>
  <c r="BB3" i="1" s="1"/>
  <c r="BA21" i="1"/>
  <c r="BA3" i="1" s="1"/>
  <c r="AZ21" i="1"/>
  <c r="AZ3" i="1" s="1"/>
  <c r="BD20" i="1"/>
  <c r="BD19" i="1"/>
  <c r="BD18" i="1"/>
  <c r="BD17" i="1"/>
  <c r="BD16" i="1"/>
  <c r="BD15" i="1"/>
  <c r="BD14" i="1"/>
  <c r="BD13" i="1"/>
  <c r="BD12" i="1"/>
  <c r="BD11" i="1"/>
  <c r="BD10" i="1"/>
  <c r="BD9" i="1"/>
  <c r="BD8" i="1"/>
  <c r="BD7" i="1"/>
  <c r="BD6" i="1"/>
  <c r="AY3" i="1"/>
  <c r="AX3" i="1"/>
  <c r="AW3" i="1"/>
  <c r="AV3" i="1"/>
  <c r="AU3" i="1"/>
  <c r="AT3" i="1"/>
  <c r="AS3" i="1"/>
  <c r="AR3" i="1"/>
  <c r="AQ3" i="1"/>
  <c r="AP3" i="1"/>
  <c r="AO3" i="1"/>
  <c r="AN3" i="1"/>
  <c r="AM3" i="1"/>
  <c r="AL3" i="1"/>
  <c r="AK3" i="1"/>
  <c r="AJ3" i="1"/>
  <c r="AI3" i="1"/>
  <c r="AH3" i="1"/>
  <c r="AG3" i="1"/>
  <c r="AF3" i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L2" i="1"/>
  <c r="M2" i="1" s="1"/>
  <c r="N2" i="1" s="1"/>
  <c r="O2" i="1" s="1"/>
  <c r="P2" i="1" s="1"/>
  <c r="Q2" i="1" s="1"/>
  <c r="R2" i="1" s="1"/>
  <c r="S2" i="1" s="1"/>
  <c r="T2" i="1" s="1"/>
  <c r="U2" i="1" s="1"/>
  <c r="V2" i="1" s="1"/>
  <c r="W2" i="1" s="1"/>
  <c r="X2" i="1" s="1"/>
  <c r="Y2" i="1" s="1"/>
  <c r="Z2" i="1" s="1"/>
  <c r="AA2" i="1" s="1"/>
  <c r="AB2" i="1" s="1"/>
  <c r="AC2" i="1" s="1"/>
  <c r="AD2" i="1" s="1"/>
  <c r="AE2" i="1" s="1"/>
  <c r="AF2" i="1" s="1"/>
  <c r="AG2" i="1" s="1"/>
  <c r="AH2" i="1" s="1"/>
  <c r="AI2" i="1" s="1"/>
  <c r="AJ2" i="1" s="1"/>
  <c r="AK2" i="1" s="1"/>
  <c r="AL2" i="1" s="1"/>
  <c r="AM2" i="1" s="1"/>
  <c r="AN2" i="1" s="1"/>
  <c r="AO2" i="1" s="1"/>
  <c r="AP2" i="1" s="1"/>
  <c r="AQ2" i="1" s="1"/>
  <c r="AR2" i="1" s="1"/>
  <c r="AS2" i="1" s="1"/>
  <c r="AT2" i="1" s="1"/>
  <c r="AU2" i="1" s="1"/>
  <c r="AV2" i="1" s="1"/>
  <c r="AW2" i="1" s="1"/>
  <c r="AX2" i="1" s="1"/>
  <c r="AY2" i="1" s="1"/>
  <c r="AZ2" i="1" s="1"/>
  <c r="BA2" i="1" s="1"/>
  <c r="BB2" i="1" s="1"/>
  <c r="BC2" i="1" s="1"/>
  <c r="K2" i="1"/>
  <c r="E2" i="1"/>
  <c r="F2" i="1" s="1"/>
  <c r="G2" i="1" s="1"/>
  <c r="H2" i="1" s="1"/>
  <c r="I2" i="1" s="1"/>
  <c r="J2" i="1" s="1"/>
  <c r="E1" i="1"/>
  <c r="F1" i="1" s="1"/>
  <c r="G3" i="2" l="1"/>
  <c r="Q31" i="3"/>
  <c r="Q29" i="3"/>
  <c r="F94" i="3"/>
  <c r="G94" i="3"/>
  <c r="Q17" i="3"/>
  <c r="Q28" i="3"/>
  <c r="Q85" i="3"/>
  <c r="Q14" i="3"/>
  <c r="Q59" i="3"/>
  <c r="Q56" i="3"/>
  <c r="Q55" i="3"/>
  <c r="Q60" i="3"/>
  <c r="BD75" i="2"/>
  <c r="Q46" i="3"/>
  <c r="Q32" i="3"/>
  <c r="Q43" i="3"/>
  <c r="H94" i="3"/>
  <c r="AZ21" i="5"/>
  <c r="BA21" i="5" s="1"/>
  <c r="BB21" i="5" s="1"/>
  <c r="BC21" i="5" s="1"/>
  <c r="N94" i="3"/>
  <c r="O94" i="3"/>
  <c r="X3" i="5"/>
  <c r="W3" i="5"/>
  <c r="Q34" i="3"/>
  <c r="Q7" i="3"/>
  <c r="Q30" i="3"/>
  <c r="Q35" i="3"/>
  <c r="Q83" i="3"/>
  <c r="Q82" i="3"/>
  <c r="Q91" i="3"/>
  <c r="Q69" i="3"/>
  <c r="Q70" i="3"/>
  <c r="Q42" i="3"/>
  <c r="Q80" i="3"/>
  <c r="Q23" i="3"/>
  <c r="Q25" i="3"/>
  <c r="Q88" i="3"/>
  <c r="Q20" i="3"/>
  <c r="Q22" i="3"/>
  <c r="Q8" i="3"/>
  <c r="Q45" i="3"/>
  <c r="Q74" i="3"/>
  <c r="Q73" i="3"/>
  <c r="Q62" i="3"/>
  <c r="Q13" i="3"/>
  <c r="Q63" i="3"/>
  <c r="Q67" i="3"/>
  <c r="Q78" i="3"/>
  <c r="Q81" i="3"/>
  <c r="Q24" i="3"/>
  <c r="Q52" i="3"/>
  <c r="Q53" i="3"/>
  <c r="Q48" i="3"/>
  <c r="Q10" i="3"/>
  <c r="Q47" i="3"/>
  <c r="J94" i="3"/>
  <c r="G1" i="1"/>
  <c r="F5" i="1"/>
  <c r="Q11" i="3"/>
  <c r="Q39" i="3"/>
  <c r="Q54" i="3"/>
  <c r="Q57" i="3"/>
  <c r="Q26" i="3"/>
  <c r="Q51" i="3"/>
  <c r="Q86" i="3"/>
  <c r="Q89" i="3"/>
  <c r="E5" i="1"/>
  <c r="Q6" i="3"/>
  <c r="Y69" i="5"/>
  <c r="Y3" i="5" s="1"/>
  <c r="Q50" i="3"/>
  <c r="Q19" i="3"/>
  <c r="Q44" i="3"/>
  <c r="Q66" i="3"/>
  <c r="Q77" i="3"/>
  <c r="Q41" i="3"/>
  <c r="Q40" i="3"/>
  <c r="O96" i="3"/>
  <c r="P96" i="3"/>
  <c r="N96" i="3"/>
  <c r="M96" i="3"/>
  <c r="L96" i="3"/>
  <c r="K96" i="3"/>
  <c r="J96" i="3"/>
  <c r="I96" i="3"/>
  <c r="H96" i="3"/>
  <c r="E96" i="3"/>
  <c r="D96" i="3"/>
  <c r="Q15" i="3"/>
  <c r="Q37" i="3"/>
  <c r="Q61" i="3"/>
  <c r="Q18" i="3"/>
  <c r="Q58" i="3"/>
  <c r="F96" i="3"/>
  <c r="Q12" i="3"/>
  <c r="Q33" i="3"/>
  <c r="Q64" i="3"/>
  <c r="G96" i="3"/>
  <c r="H1" i="2"/>
  <c r="Q9" i="3"/>
  <c r="Q36" i="3"/>
  <c r="G5" i="5"/>
  <c r="H1" i="5"/>
  <c r="Q65" i="3"/>
  <c r="Q68" i="3"/>
  <c r="Q71" i="3"/>
  <c r="BD21" i="1"/>
  <c r="Q76" i="3"/>
  <c r="H3" i="2"/>
  <c r="Q79" i="3"/>
  <c r="Q92" i="3"/>
  <c r="Q49" i="3"/>
  <c r="Q38" i="3"/>
  <c r="Q72" i="3"/>
  <c r="Q75" i="3"/>
  <c r="Q87" i="3"/>
  <c r="Q90" i="3"/>
  <c r="AB68" i="5"/>
  <c r="E94" i="3"/>
  <c r="P94" i="3"/>
  <c r="M94" i="3"/>
  <c r="L94" i="3"/>
  <c r="I94" i="3"/>
  <c r="D94" i="3"/>
  <c r="Q16" i="3"/>
  <c r="Q93" i="3"/>
  <c r="L95" i="3"/>
  <c r="Q27" i="3"/>
  <c r="Q84" i="3"/>
  <c r="K95" i="3"/>
  <c r="I95" i="3"/>
  <c r="J95" i="3"/>
  <c r="H95" i="3"/>
  <c r="G95" i="3"/>
  <c r="F95" i="3"/>
  <c r="E95" i="3"/>
  <c r="D95" i="3"/>
  <c r="M95" i="3"/>
  <c r="O95" i="3"/>
  <c r="P95" i="3"/>
  <c r="D3" i="3" l="1"/>
  <c r="N3" i="3"/>
  <c r="G3" i="3"/>
  <c r="K3" i="3"/>
  <c r="J3" i="3"/>
  <c r="F3" i="3"/>
  <c r="E3" i="3"/>
  <c r="L3" i="3"/>
  <c r="M3" i="3"/>
  <c r="O3" i="3"/>
  <c r="I3" i="3"/>
  <c r="P3" i="3"/>
  <c r="Q96" i="3"/>
  <c r="Z69" i="5"/>
  <c r="Z3" i="5" s="1"/>
  <c r="H5" i="2"/>
  <c r="I1" i="2"/>
  <c r="AC68" i="5"/>
  <c r="Q94" i="3"/>
  <c r="H3" i="3"/>
  <c r="Q95" i="3"/>
  <c r="H1" i="1"/>
  <c r="G5" i="1"/>
  <c r="H5" i="5"/>
  <c r="I1" i="5"/>
  <c r="I5" i="5" l="1"/>
  <c r="J1" i="5"/>
  <c r="I1" i="1"/>
  <c r="H5" i="1"/>
  <c r="AD68" i="5"/>
  <c r="I5" i="2"/>
  <c r="J1" i="2"/>
  <c r="AA69" i="5"/>
  <c r="AA3" i="5" s="1"/>
  <c r="AB69" i="5" l="1"/>
  <c r="AB3" i="5" s="1"/>
  <c r="J5" i="2"/>
  <c r="K1" i="2"/>
  <c r="AE68" i="5"/>
  <c r="I5" i="1"/>
  <c r="J1" i="1"/>
  <c r="J5" i="5"/>
  <c r="K1" i="5"/>
  <c r="K5" i="2" l="1"/>
  <c r="L1" i="2"/>
  <c r="K1" i="1"/>
  <c r="J5" i="1"/>
  <c r="AF68" i="5"/>
  <c r="L1" i="5"/>
  <c r="K5" i="5"/>
  <c r="AC69" i="5"/>
  <c r="AC3" i="5" s="1"/>
  <c r="L5" i="5" l="1"/>
  <c r="M1" i="5"/>
  <c r="L1" i="1"/>
  <c r="K5" i="1"/>
  <c r="L5" i="2"/>
  <c r="M1" i="2"/>
  <c r="AD69" i="5"/>
  <c r="AD3" i="5" s="1"/>
  <c r="AG68" i="5"/>
  <c r="AE69" i="5" l="1"/>
  <c r="AE3" i="5" s="1"/>
  <c r="AH68" i="5"/>
  <c r="M5" i="5"/>
  <c r="N1" i="5"/>
  <c r="N1" i="2"/>
  <c r="M5" i="2"/>
  <c r="M1" i="1"/>
  <c r="L5" i="1"/>
  <c r="M5" i="1" l="1"/>
  <c r="N1" i="1"/>
  <c r="AI68" i="5"/>
  <c r="O1" i="5"/>
  <c r="N5" i="5"/>
  <c r="N5" i="2"/>
  <c r="O1" i="2"/>
  <c r="AF69" i="5"/>
  <c r="AF3" i="5" s="1"/>
  <c r="O5" i="2" l="1"/>
  <c r="P1" i="2"/>
  <c r="AG69" i="5"/>
  <c r="AG3" i="5" s="1"/>
  <c r="P1" i="5"/>
  <c r="O5" i="5"/>
  <c r="AJ68" i="5"/>
  <c r="N5" i="1"/>
  <c r="O1" i="1"/>
  <c r="P1" i="1" l="1"/>
  <c r="O5" i="1"/>
  <c r="AK68" i="5"/>
  <c r="P5" i="5"/>
  <c r="Q1" i="5"/>
  <c r="P5" i="2"/>
  <c r="Q1" i="2"/>
  <c r="AH69" i="5"/>
  <c r="AH3" i="5" s="1"/>
  <c r="AI69" i="5" l="1"/>
  <c r="AI3" i="5" s="1"/>
  <c r="Q5" i="5"/>
  <c r="R1" i="5"/>
  <c r="Q5" i="2"/>
  <c r="R1" i="2"/>
  <c r="AL68" i="5"/>
  <c r="Q1" i="1"/>
  <c r="P5" i="1"/>
  <c r="AM68" i="5" l="1"/>
  <c r="Q5" i="1"/>
  <c r="R1" i="1"/>
  <c r="R5" i="2"/>
  <c r="S1" i="2"/>
  <c r="R5" i="5"/>
  <c r="S1" i="5"/>
  <c r="AJ69" i="5"/>
  <c r="AJ3" i="5" s="1"/>
  <c r="AK69" i="5" l="1"/>
  <c r="AK3" i="5" s="1"/>
  <c r="S5" i="5"/>
  <c r="T1" i="5"/>
  <c r="T1" i="2"/>
  <c r="S5" i="2"/>
  <c r="R5" i="1"/>
  <c r="S1" i="1"/>
  <c r="AN68" i="5"/>
  <c r="S5" i="1" l="1"/>
  <c r="T1" i="1"/>
  <c r="T5" i="5"/>
  <c r="U1" i="5"/>
  <c r="AO68" i="5"/>
  <c r="U1" i="2"/>
  <c r="T5" i="2"/>
  <c r="AL69" i="5"/>
  <c r="AL3" i="5" s="1"/>
  <c r="U5" i="5" l="1"/>
  <c r="V1" i="5"/>
  <c r="T5" i="1"/>
  <c r="U1" i="1"/>
  <c r="AM69" i="5"/>
  <c r="AM3" i="5" s="1"/>
  <c r="V1" i="2"/>
  <c r="U5" i="2"/>
  <c r="AP68" i="5"/>
  <c r="AQ68" i="5" l="1"/>
  <c r="W1" i="2"/>
  <c r="V5" i="2"/>
  <c r="U5" i="1"/>
  <c r="V1" i="1"/>
  <c r="V5" i="5"/>
  <c r="W1" i="5"/>
  <c r="AN69" i="5"/>
  <c r="AN3" i="5" s="1"/>
  <c r="AO69" i="5" l="1"/>
  <c r="AO3" i="5" s="1"/>
  <c r="V5" i="1"/>
  <c r="W1" i="1"/>
  <c r="X1" i="2"/>
  <c r="W5" i="2"/>
  <c r="X1" i="5"/>
  <c r="W5" i="5"/>
  <c r="AR68" i="5"/>
  <c r="X5" i="5" l="1"/>
  <c r="Y1" i="5"/>
  <c r="AS68" i="5"/>
  <c r="Y1" i="2"/>
  <c r="X5" i="2"/>
  <c r="W5" i="1"/>
  <c r="X1" i="1"/>
  <c r="AP69" i="5"/>
  <c r="AP3" i="5" s="1"/>
  <c r="X5" i="1" l="1"/>
  <c r="Y1" i="1"/>
  <c r="Z1" i="5"/>
  <c r="Y5" i="5"/>
  <c r="AQ69" i="5"/>
  <c r="AQ3" i="5" s="1"/>
  <c r="Z1" i="2"/>
  <c r="Y5" i="2"/>
  <c r="AT68" i="5"/>
  <c r="AA1" i="2" l="1"/>
  <c r="Z5" i="2"/>
  <c r="AU68" i="5"/>
  <c r="Z1" i="1"/>
  <c r="Y5" i="1"/>
  <c r="AR69" i="5"/>
  <c r="AR3" i="5" s="1"/>
  <c r="Z5" i="5"/>
  <c r="AA1" i="5"/>
  <c r="AA5" i="5" l="1"/>
  <c r="AB1" i="5"/>
  <c r="AS69" i="5"/>
  <c r="AS3" i="5" s="1"/>
  <c r="Z5" i="1"/>
  <c r="AA1" i="1"/>
  <c r="AV68" i="5"/>
  <c r="AA5" i="2"/>
  <c r="AB1" i="2"/>
  <c r="AC1" i="2" l="1"/>
  <c r="AB5" i="2"/>
  <c r="AW68" i="5"/>
  <c r="AB5" i="5"/>
  <c r="AC1" i="5"/>
  <c r="AA5" i="1"/>
  <c r="AB1" i="1"/>
  <c r="AT69" i="5"/>
  <c r="AT3" i="5" s="1"/>
  <c r="AU69" i="5" l="1"/>
  <c r="AU3" i="5" s="1"/>
  <c r="AC1" i="1"/>
  <c r="AB5" i="1"/>
  <c r="AD1" i="5"/>
  <c r="AC5" i="5"/>
  <c r="AX68" i="5"/>
  <c r="AC5" i="2"/>
  <c r="AD1" i="2"/>
  <c r="AD5" i="2" l="1"/>
  <c r="AE1" i="2"/>
  <c r="AY68" i="5"/>
  <c r="AD5" i="5"/>
  <c r="AE1" i="5"/>
  <c r="AD1" i="1"/>
  <c r="AC5" i="1"/>
  <c r="AV69" i="5"/>
  <c r="AV3" i="5" s="1"/>
  <c r="AE5" i="2" l="1"/>
  <c r="AF1" i="2"/>
  <c r="AW69" i="5"/>
  <c r="AW3" i="5" s="1"/>
  <c r="AE1" i="1"/>
  <c r="AD5" i="1"/>
  <c r="AE5" i="5"/>
  <c r="AF1" i="5"/>
  <c r="AZ68" i="5"/>
  <c r="AF5" i="5" l="1"/>
  <c r="AG1" i="5"/>
  <c r="AX69" i="5"/>
  <c r="AX3" i="5" s="1"/>
  <c r="BA68" i="5"/>
  <c r="AF1" i="1"/>
  <c r="AE5" i="1"/>
  <c r="AF5" i="2"/>
  <c r="AG1" i="2"/>
  <c r="AG5" i="2" l="1"/>
  <c r="AH1" i="2"/>
  <c r="BB68" i="5"/>
  <c r="AG5" i="5"/>
  <c r="AH1" i="5"/>
  <c r="AF5" i="1"/>
  <c r="AG1" i="1"/>
  <c r="AY69" i="5"/>
  <c r="AY3" i="5" s="1"/>
  <c r="AH1" i="1" l="1"/>
  <c r="AG5" i="1"/>
  <c r="AZ69" i="5"/>
  <c r="AZ3" i="5" s="1"/>
  <c r="AH5" i="2"/>
  <c r="AI1" i="2"/>
  <c r="AH5" i="5"/>
  <c r="AI1" i="5"/>
  <c r="BC68" i="5"/>
  <c r="AJ1" i="5" l="1"/>
  <c r="AI5" i="5"/>
  <c r="AJ1" i="2"/>
  <c r="AI5" i="2"/>
  <c r="BA69" i="5"/>
  <c r="BA3" i="5" s="1"/>
  <c r="AI1" i="1"/>
  <c r="AH5" i="1"/>
  <c r="AJ1" i="1" l="1"/>
  <c r="AI5" i="1"/>
  <c r="BB69" i="5"/>
  <c r="BB3" i="5" s="1"/>
  <c r="AJ5" i="2"/>
  <c r="AK1" i="2"/>
  <c r="AK1" i="5"/>
  <c r="AJ5" i="5"/>
  <c r="AK5" i="2" l="1"/>
  <c r="AL1" i="2"/>
  <c r="AL1" i="5"/>
  <c r="AK5" i="5"/>
  <c r="BC69" i="5"/>
  <c r="BC3" i="5" s="1"/>
  <c r="AK1" i="1"/>
  <c r="AJ5" i="1"/>
  <c r="AM1" i="5" l="1"/>
  <c r="AL5" i="5"/>
  <c r="AL1" i="1"/>
  <c r="AK5" i="1"/>
  <c r="AL5" i="2"/>
  <c r="AM1" i="2"/>
  <c r="AM5" i="2" l="1"/>
  <c r="AN1" i="2"/>
  <c r="AM1" i="1"/>
  <c r="AL5" i="1"/>
  <c r="AN1" i="5"/>
  <c r="AM5" i="5"/>
  <c r="AO1" i="5" l="1"/>
  <c r="AN5" i="5"/>
  <c r="AM5" i="1"/>
  <c r="AN1" i="1"/>
  <c r="AN5" i="2"/>
  <c r="AO1" i="2"/>
  <c r="AO5" i="2" l="1"/>
  <c r="AP1" i="2"/>
  <c r="AN5" i="1"/>
  <c r="AO1" i="1"/>
  <c r="AO5" i="5"/>
  <c r="AP1" i="5"/>
  <c r="AO5" i="1" l="1"/>
  <c r="AP1" i="1"/>
  <c r="AP5" i="2"/>
  <c r="AQ1" i="2"/>
  <c r="AP5" i="5"/>
  <c r="AQ1" i="5"/>
  <c r="AR1" i="5" l="1"/>
  <c r="AQ5" i="5"/>
  <c r="AP5" i="1"/>
  <c r="AQ1" i="1"/>
  <c r="AR1" i="2"/>
  <c r="AQ5" i="2"/>
  <c r="AS1" i="2" l="1"/>
  <c r="AR5" i="2"/>
  <c r="AQ5" i="1"/>
  <c r="AR1" i="1"/>
  <c r="AR5" i="5"/>
  <c r="AS1" i="5"/>
  <c r="AR5" i="1" l="1"/>
  <c r="AS1" i="1"/>
  <c r="AT1" i="5"/>
  <c r="AS5" i="5"/>
  <c r="AT1" i="2"/>
  <c r="AS5" i="2"/>
  <c r="AU1" i="2" l="1"/>
  <c r="AT5" i="2"/>
  <c r="AU1" i="5"/>
  <c r="AT5" i="5"/>
  <c r="AS5" i="1"/>
  <c r="AT1" i="1"/>
  <c r="AT5" i="1" l="1"/>
  <c r="AU1" i="1"/>
  <c r="AV1" i="5"/>
  <c r="AU5" i="5"/>
  <c r="AV1" i="2"/>
  <c r="AU5" i="2"/>
  <c r="AW1" i="2" l="1"/>
  <c r="AV5" i="2"/>
  <c r="AV1" i="1"/>
  <c r="AU5" i="1"/>
  <c r="AW1" i="5"/>
  <c r="AV5" i="5"/>
  <c r="AX1" i="5" l="1"/>
  <c r="AW5" i="5"/>
  <c r="AV5" i="1"/>
  <c r="AW1" i="1"/>
  <c r="AW5" i="2"/>
  <c r="AX1" i="2"/>
  <c r="AY1" i="2" l="1"/>
  <c r="AX5" i="2"/>
  <c r="AW5" i="1"/>
  <c r="AX1" i="1"/>
  <c r="AX5" i="5"/>
  <c r="AY1" i="5"/>
  <c r="AY5" i="5" l="1"/>
  <c r="AZ1" i="5"/>
  <c r="AY1" i="1"/>
  <c r="AX5" i="1"/>
  <c r="AZ1" i="2"/>
  <c r="AY5" i="2"/>
  <c r="BA1" i="5" l="1"/>
  <c r="AZ5" i="5"/>
  <c r="BA1" i="2"/>
  <c r="AZ5" i="2"/>
  <c r="AZ1" i="1"/>
  <c r="AY5" i="1"/>
  <c r="BA1" i="1" l="1"/>
  <c r="AZ5" i="1"/>
  <c r="BB1" i="2"/>
  <c r="BA5" i="2"/>
  <c r="BA5" i="5"/>
  <c r="BB1" i="5"/>
  <c r="BB5" i="5" l="1"/>
  <c r="BC1" i="5"/>
  <c r="BC5" i="5" s="1"/>
  <c r="BC1" i="2"/>
  <c r="BC5" i="2" s="1"/>
  <c r="BB5" i="2"/>
  <c r="BB1" i="1"/>
  <c r="BA5" i="1"/>
  <c r="BC1" i="1" l="1"/>
  <c r="BC5" i="1" s="1"/>
  <c r="BB5" i="1"/>
</calcChain>
</file>

<file path=xl/sharedStrings.xml><?xml version="1.0" encoding="utf-8"?>
<sst xmlns="http://schemas.openxmlformats.org/spreadsheetml/2006/main" count="1046" uniqueCount="201">
  <si>
    <t>grupacija</t>
  </si>
  <si>
    <t>Naziv</t>
  </si>
  <si>
    <t>Sveukupno</t>
  </si>
  <si>
    <t>food</t>
  </si>
  <si>
    <t>ABC NUTRITIONAL LTD</t>
  </si>
  <si>
    <t>Amerpharma Sp z.o.o.</t>
  </si>
  <si>
    <t>APPLIED NUTRITION LTD</t>
  </si>
  <si>
    <t>Applied Nutritional Research Ltd</t>
  </si>
  <si>
    <t>BioTech USA Kft.</t>
  </si>
  <si>
    <t xml:space="preserve">Body Attack Sports Nutrition GmbH &amp; Co. </t>
  </si>
  <si>
    <t>BOLERO ADRIA D.O.O.</t>
  </si>
  <si>
    <t>Bredabest</t>
  </si>
  <si>
    <t>CARPONA FOOD D.O.O.</t>
  </si>
  <si>
    <t>GALLERIA INTERNAZIONALE d.o.o.</t>
  </si>
  <si>
    <t xml:space="preserve">GLANBIA PERFORMANCE NUTRITION LTD </t>
  </si>
  <si>
    <t>Grenade B.V. </t>
  </si>
  <si>
    <t>Helwa Wafelbakkerij BV</t>
  </si>
  <si>
    <t>Jelmark d.o.o.</t>
  </si>
  <si>
    <t>Laborell Sp. z o.o.</t>
  </si>
  <si>
    <t>LION D.O.O.</t>
  </si>
  <si>
    <t>Moreno Ruiz Hnos. S.L.</t>
  </si>
  <si>
    <t>Nutrabolt Distribution Netherlands Coöpe</t>
  </si>
  <si>
    <t>OKTAL PHARMA D.O.O.</t>
  </si>
  <si>
    <t>POWER BODY NUTRITION LTD</t>
  </si>
  <si>
    <t>Pro Nutrition Impex S.R.L.</t>
  </si>
  <si>
    <t xml:space="preserve">ProfitnessCentury </t>
  </si>
  <si>
    <t>QNT S.A.</t>
  </si>
  <si>
    <t>Spomet sp.j.</t>
  </si>
  <si>
    <t xml:space="preserve">VITARGO AB </t>
  </si>
  <si>
    <t>THG NUTRITION LIMITED</t>
  </si>
  <si>
    <t>Vitamin Well AB</t>
  </si>
  <si>
    <t>VODA 902 d.o.o.</t>
  </si>
  <si>
    <t>TS Lab d.o.o.</t>
  </si>
  <si>
    <t>EMPWR BV</t>
  </si>
  <si>
    <t>URBANDIET SL.</t>
  </si>
  <si>
    <t>FARMEX D.O.O.</t>
  </si>
  <si>
    <t>Muscle Power SP.Z.O.O.</t>
  </si>
  <si>
    <t>SAHAra napoje s.p.z.o.o.</t>
  </si>
  <si>
    <t xml:space="preserve">Sigma Nuts Sp. z o.o.							</t>
  </si>
  <si>
    <t>Task Food GmbH</t>
  </si>
  <si>
    <t>SWY BRAND D.O.O.</t>
  </si>
  <si>
    <t>VINDIJA d.d.</t>
  </si>
  <si>
    <t>SANY GMBH</t>
  </si>
  <si>
    <t xml:space="preserve">LAPERVA FOR FOOD SUPPLEMENTS TRADING CO </t>
  </si>
  <si>
    <t>BTI KI Trening d.o.o.</t>
  </si>
  <si>
    <t xml:space="preserve">Maurten AB		</t>
  </si>
  <si>
    <t>Olimp Laboratories Sp. z.o.o.</t>
  </si>
  <si>
    <t>Vitafood</t>
  </si>
  <si>
    <t>DA.MO. INDUSTRIA ALIMENTARE SRL</t>
  </si>
  <si>
    <t>SWEDISH NUTRA AB</t>
  </si>
  <si>
    <t>BioPak</t>
  </si>
  <si>
    <t xml:space="preserve">                                                           -   €</t>
  </si>
  <si>
    <t>Rabeko</t>
  </si>
  <si>
    <t>Eko Vital</t>
  </si>
  <si>
    <t>Kupiec food</t>
  </si>
  <si>
    <t>Pentisol</t>
  </si>
  <si>
    <t>BREACKFAST FOOD PRODUCTION SRL</t>
  </si>
  <si>
    <t>MAAY d.o.o.</t>
  </si>
  <si>
    <t>drinkware</t>
  </si>
  <si>
    <t>SVEPLAST d.o.o.</t>
  </si>
  <si>
    <t>ZHEJIANG XXL INDUSTRY AND TRADE CO.,LTD</t>
  </si>
  <si>
    <t>CARRIER j.d.o.o.</t>
  </si>
  <si>
    <t>MATAN I JARANEN D.O.O</t>
  </si>
  <si>
    <t>NADEMA d.o.o.</t>
  </si>
  <si>
    <t>NESTIOM IMPROVEMENT d.o.o.</t>
  </si>
  <si>
    <t>SAVIN D.O.O.</t>
  </si>
  <si>
    <t>Water Up d.o.o.</t>
  </si>
  <si>
    <t>borilačka</t>
  </si>
  <si>
    <t>DRAGON BLEU SAS</t>
  </si>
  <si>
    <t>Opro International Ltd</t>
  </si>
  <si>
    <t>Mikes Gym</t>
  </si>
  <si>
    <t>BBS d.o.o.</t>
  </si>
  <si>
    <t>DYACO INTERNATIONAL INC.</t>
  </si>
  <si>
    <t>Protective Sportswear Ltd.</t>
  </si>
  <si>
    <t>fitness</t>
  </si>
  <si>
    <t>Tunturi New Fitness B.V.</t>
  </si>
  <si>
    <t>Gymstick International Oy</t>
  </si>
  <si>
    <t>NANTONG PERK SPORT CO. LTD</t>
  </si>
  <si>
    <t>CONCEPT 2 BENELUX</t>
  </si>
  <si>
    <t>QINGDAO CHINA</t>
  </si>
  <si>
    <t>Agon-sports GmbH</t>
  </si>
  <si>
    <t>Amazing Industries</t>
  </si>
  <si>
    <t>BAUERFEIND d.o.o.</t>
  </si>
  <si>
    <t>DKN INTERNATIONAL</t>
  </si>
  <si>
    <t>Eleiko Group AB</t>
  </si>
  <si>
    <t>Fitness Anywhere LLC</t>
  </si>
  <si>
    <t>Gungnir</t>
  </si>
  <si>
    <t>HEBEI TUOYOU CHEMICAL CO.,LTD.</t>
  </si>
  <si>
    <t>MAD DOGG ATHLETICS, INC.</t>
  </si>
  <si>
    <t>MILITARY FITNESS</t>
  </si>
  <si>
    <t xml:space="preserve">Therabody International Limited </t>
  </si>
  <si>
    <t>NS EUROPE d. o. o.</t>
  </si>
  <si>
    <t>MARTINA BOSS,OBRT ZA PODUKU I NUTRIC.SAV</t>
  </si>
  <si>
    <t>Yoga Design Lab, Inc</t>
  </si>
  <si>
    <t>eBrands Global Oy</t>
  </si>
  <si>
    <t>Lumi Therapy Ltd</t>
  </si>
  <si>
    <t>XIAMEN FITSTAR IMPORT AND EXPORT CO.,LTD</t>
  </si>
  <si>
    <t>gadgeti</t>
  </si>
  <si>
    <t>GARMIN HRVATSKA D.O.O.</t>
  </si>
  <si>
    <t>MMM Agramservis d.o.o.</t>
  </si>
  <si>
    <t>BIJELIĆ CO D.O.O.</t>
  </si>
  <si>
    <t>SPORT AGENT D.O.O.</t>
  </si>
  <si>
    <t>TEHNO-MAG D.O.O.</t>
  </si>
  <si>
    <t xml:space="preserve">EUROCOMM MEDIA d.o.o. </t>
  </si>
  <si>
    <t>tex</t>
  </si>
  <si>
    <t>KVANTUM SPORT ZG d.o.o.</t>
  </si>
  <si>
    <t>NIKE Retail B.V.</t>
  </si>
  <si>
    <t>ZOE FASHION D.O.O.</t>
  </si>
  <si>
    <t>SPORTGYM TEKSTİL DIŞ TİC. LTD.ŞTİ.</t>
  </si>
  <si>
    <t>Athlete Performance Solutions</t>
  </si>
  <si>
    <t>ADIDAS CROATIA D.O.O.</t>
  </si>
  <si>
    <t>AMER SPORTS AUSTRIA GmbH</t>
  </si>
  <si>
    <t>Orbico d.o.o.</t>
  </si>
  <si>
    <t>Kvantum Sport d.o.o.</t>
  </si>
  <si>
    <t>Triplejump d.o.o.</t>
  </si>
  <si>
    <t>VENDOR D.O.O.</t>
  </si>
  <si>
    <t>GREENSEEKER D.O.O.</t>
  </si>
  <si>
    <t>QUANZHOU CHAUMET BAGS CO.LTD</t>
  </si>
  <si>
    <t>TOVEDO D.O.O.</t>
  </si>
  <si>
    <t>paris</t>
  </si>
  <si>
    <t>Ad Vitam d.o.o.</t>
  </si>
  <si>
    <t>Bariatrix Europe</t>
  </si>
  <si>
    <t>CCL LABEL LTD</t>
  </si>
  <si>
    <t>FED D.O.O.</t>
  </si>
  <si>
    <t>HERE BE DRAGONS D.O.O.</t>
  </si>
  <si>
    <t>HYPEWARE D.O.O.</t>
  </si>
  <si>
    <t>JAŠKAPACK d.o.o.</t>
  </si>
  <si>
    <t>LA MITO SRL DISTRIBUZIONE</t>
  </si>
  <si>
    <t>MAJA FERKOL S.P.</t>
  </si>
  <si>
    <t>Masterpress s.a.</t>
  </si>
  <si>
    <t>POLLEO ADRIA D.O.O.</t>
  </si>
  <si>
    <t>REKPLASTIKA obrt (NE POSTOJI VIŠE)</t>
  </si>
  <si>
    <t>STEGA TISAK D.O.O.</t>
  </si>
  <si>
    <t>Naziv Dobavljača</t>
  </si>
  <si>
    <t>BIO PAK Contract Manufacturing</t>
  </si>
  <si>
    <t>PREMIUM D.O.O.</t>
  </si>
  <si>
    <t>RECOM - PROIZVODNJA I ZASTUPANJE D.O.O.</t>
  </si>
  <si>
    <t>Početno stanje NV</t>
  </si>
  <si>
    <t>Ukupno za period</t>
  </si>
  <si>
    <t>Dobavljač - Naziv partnera</t>
  </si>
  <si>
    <t>Sum of Zadnja Nab.Vr (€)</t>
  </si>
  <si>
    <t>ATLANTIC TRADE D.O.O.</t>
  </si>
  <si>
    <t>BIO ERA d.o.o.</t>
  </si>
  <si>
    <t>BIOVEGA D.O.O.</t>
  </si>
  <si>
    <t>INTERBRAND d.o.o.</t>
  </si>
  <si>
    <t>KRAŠ prehrambena industrija d.d.</t>
  </si>
  <si>
    <t>Medical Intertrade d.o.o.</t>
  </si>
  <si>
    <t>Myristica d.o.o.</t>
  </si>
  <si>
    <t>Naughty Boy Lifestyle Ltd</t>
  </si>
  <si>
    <t>Next Level Foods GmbH</t>
  </si>
  <si>
    <t>Panacella Factory SL</t>
  </si>
  <si>
    <t>ROLnet d.o.o.</t>
  </si>
  <si>
    <t xml:space="preserve">Tripoint GmbH					</t>
  </si>
  <si>
    <t>Z-company</t>
  </si>
  <si>
    <t>Fit- Center Hallein GmbH &amp; Co.KG</t>
  </si>
  <si>
    <t>VITAL TRGOVINA D.O.O.</t>
  </si>
  <si>
    <t>PEEROTON GmbH</t>
  </si>
  <si>
    <t>Dobavljač</t>
  </si>
  <si>
    <t>Fakturna nabavna vrijednost (€)</t>
  </si>
  <si>
    <t>Vrijed.Malo (€)</t>
  </si>
  <si>
    <t>BERLINER D.O.O.</t>
  </si>
  <si>
    <t>MAGDIS d.o.o.</t>
  </si>
  <si>
    <t>BRENTA d.o.o.</t>
  </si>
  <si>
    <t>GUANGZHOU MAGICIAN IMPORT AND EXPORT</t>
  </si>
  <si>
    <t>Fototeh d.o.o.</t>
  </si>
  <si>
    <t>SCORPIO D.O.O.</t>
  </si>
  <si>
    <t>BSH kućanski uređaji d.o.o.</t>
  </si>
  <si>
    <t>Changsha Cebelk Technology Co., Ltd</t>
  </si>
  <si>
    <t>Ezycorp Limited</t>
  </si>
  <si>
    <t>ZMT CAST D.O.O.</t>
  </si>
  <si>
    <t>BLUE GYM D.O.O.</t>
  </si>
  <si>
    <t>SORANO D.O.O</t>
  </si>
  <si>
    <t>MAGAZIN RAČUNALNI SISTEMI D.O.O.</t>
  </si>
  <si>
    <t>PROMMING D.O.O.</t>
  </si>
  <si>
    <t>HAW SHENG INDUSTRIAL(HK)CO., LTD</t>
  </si>
  <si>
    <t>ONTARIO INTERNATIONAL</t>
  </si>
  <si>
    <t>KUHTA MONT D.O.O</t>
  </si>
  <si>
    <t>CHELICHANA D.O.O</t>
  </si>
  <si>
    <t>OTTO BOCK ADRIA d.o.o.</t>
  </si>
  <si>
    <t>Lumi Therapy Ltd Ne koristi se više</t>
  </si>
  <si>
    <t>Therabody International Limited</t>
  </si>
  <si>
    <t>SAS SVELTUS</t>
  </si>
  <si>
    <t>Altitude Training Mask Sports Equipment</t>
  </si>
  <si>
    <t>Hebei Tuoyou Sports Goods Co., Ltd</t>
  </si>
  <si>
    <t>PRIMAL STRENGTH</t>
  </si>
  <si>
    <t>MEDIKOR D.O.O.</t>
  </si>
  <si>
    <t>MICROLINE D.O.O.</t>
  </si>
  <si>
    <t>GAVRANOVIĆ DAVOR (SAMSUNG)</t>
  </si>
  <si>
    <t>TIA MOBITELI D.O.O.</t>
  </si>
  <si>
    <t>EUROCOMM MEDIA d.o.o.</t>
  </si>
  <si>
    <t>Spinnaker distribucija d.o.o.</t>
  </si>
  <si>
    <t>Tech Data Distribution, s.r.o.</t>
  </si>
  <si>
    <t>LAPERVA FOR FOOD SUPPLEMENTS TRADING CO</t>
  </si>
  <si>
    <t>Sigma Nuts Sp. z o.o.</t>
  </si>
  <si>
    <t>VINDIJA d.o.o.</t>
  </si>
  <si>
    <t>Maurten AB</t>
  </si>
  <si>
    <t>ProfitnessCentury</t>
  </si>
  <si>
    <t>DA.MO.INDUSTRIA ALIMENTARE SRL</t>
  </si>
  <si>
    <t>GLANBIA PERFORMANCE NUTRITION LTD</t>
  </si>
  <si>
    <t>Body Attack Sports Nutrition GmbH &amp; Co.</t>
  </si>
  <si>
    <t>Početno stanje NV week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</si>
</sst>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\-mmm"/>
    <numFmt numFmtId="165" formatCode="#,##0&quot; €&quot;"/>
    <numFmt numFmtId="166" formatCode="_-* #,##0&quot; €&quot;_-;\-* #,##0&quot; €&quot;_-;_-* \-??&quot; €&quot;_-;_-@_-"/>
    <numFmt numFmtId="167" formatCode="#,##0&quot; €&quot;;\-#,##0&quot; €&quot;"/>
    <numFmt numFmtId="168" formatCode="###,##0.00;[Red]\-###,##0.00"/>
  </numFmts>
  <fonts count="4" x14ac:knownFonts="1">
    <font>
      <sz val="11"/>
      <color theme="1"/>
      <name val="Aptos Narrow"/>
      <family val="2"/>
      <charset val="238"/>
    </font>
    <font>
      <b/>
      <sz val="11"/>
      <color theme="1"/>
      <name val="Aptos Narrow"/>
      <family val="2"/>
      <charset val="1"/>
    </font>
    <font>
      <b/>
      <u/>
      <sz val="11"/>
      <color theme="1"/>
      <name val="Aptos Narrow"/>
      <family val="2"/>
      <charset val="1"/>
    </font>
    <font>
      <i/>
      <sz val="11"/>
      <color theme="1"/>
      <name val="Aptos Narrow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5" tint="0.79989013336588644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4" tint="0.79989013336588644"/>
        <bgColor rgb="FFCCFFFF"/>
      </patternFill>
    </fill>
  </fills>
  <borders count="6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dotted">
        <color auto="1"/>
      </right>
      <top style="thick">
        <color auto="1"/>
      </top>
      <bottom/>
      <diagonal/>
    </border>
    <border>
      <left style="dotted">
        <color auto="1"/>
      </left>
      <right style="dotted">
        <color auto="1"/>
      </right>
      <top style="thick">
        <color auto="1"/>
      </top>
      <bottom/>
      <diagonal/>
    </border>
    <border>
      <left style="dotted">
        <color auto="1"/>
      </left>
      <right style="thick">
        <color auto="1"/>
      </right>
      <top style="thick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hair">
        <color auto="1"/>
      </right>
      <top style="thick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thin">
        <color auto="1"/>
      </bottom>
      <diagonal/>
    </border>
    <border>
      <left style="hair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4" tint="0.39988402966399123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164" fontId="0" fillId="0" borderId="0" xfId="0" applyNumberFormat="1"/>
    <xf numFmtId="165" fontId="1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2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166" fontId="0" fillId="0" borderId="12" xfId="0" applyNumberFormat="1" applyBorder="1"/>
    <xf numFmtId="166" fontId="0" fillId="0" borderId="13" xfId="0" applyNumberFormat="1" applyBorder="1" applyProtection="1">
      <protection locked="0"/>
    </xf>
    <xf numFmtId="166" fontId="0" fillId="0" borderId="14" xfId="0" applyNumberFormat="1" applyBorder="1" applyProtection="1">
      <protection locked="0"/>
    </xf>
    <xf numFmtId="166" fontId="0" fillId="0" borderId="15" xfId="0" applyNumberFormat="1" applyBorder="1" applyProtection="1">
      <protection locked="0"/>
    </xf>
    <xf numFmtId="0" fontId="0" fillId="0" borderId="16" xfId="0" applyBorder="1" applyProtection="1">
      <protection locked="0"/>
    </xf>
    <xf numFmtId="166" fontId="0" fillId="0" borderId="17" xfId="0" applyNumberFormat="1" applyBorder="1"/>
    <xf numFmtId="166" fontId="0" fillId="0" borderId="18" xfId="0" applyNumberFormat="1" applyBorder="1" applyProtection="1">
      <protection locked="0"/>
    </xf>
    <xf numFmtId="166" fontId="0" fillId="0" borderId="19" xfId="0" applyNumberFormat="1" applyBorder="1" applyProtection="1">
      <protection locked="0"/>
    </xf>
    <xf numFmtId="0" fontId="0" fillId="0" borderId="20" xfId="0" applyBorder="1" applyProtection="1">
      <protection locked="0"/>
    </xf>
    <xf numFmtId="0" fontId="0" fillId="2" borderId="20" xfId="0" applyFill="1" applyBorder="1" applyProtection="1">
      <protection locked="0"/>
    </xf>
    <xf numFmtId="166" fontId="0" fillId="2" borderId="17" xfId="0" applyNumberFormat="1" applyFill="1" applyBorder="1"/>
    <xf numFmtId="166" fontId="0" fillId="2" borderId="0" xfId="0" applyNumberFormat="1" applyFill="1"/>
    <xf numFmtId="0" fontId="0" fillId="2" borderId="20" xfId="0" applyFill="1" applyBorder="1"/>
    <xf numFmtId="166" fontId="0" fillId="0" borderId="18" xfId="0" applyNumberFormat="1" applyBorder="1"/>
    <xf numFmtId="166" fontId="0" fillId="0" borderId="14" xfId="0" applyNumberFormat="1" applyBorder="1"/>
    <xf numFmtId="166" fontId="0" fillId="0" borderId="19" xfId="0" applyNumberFormat="1" applyBorder="1"/>
    <xf numFmtId="0" fontId="0" fillId="0" borderId="16" xfId="0" applyBorder="1"/>
    <xf numFmtId="0" fontId="0" fillId="0" borderId="20" xfId="0" applyBorder="1"/>
    <xf numFmtId="0" fontId="0" fillId="3" borderId="0" xfId="0" applyFill="1"/>
    <xf numFmtId="0" fontId="0" fillId="0" borderId="21" xfId="0" applyBorder="1" applyProtection="1">
      <protection locked="0"/>
    </xf>
    <xf numFmtId="167" fontId="0" fillId="0" borderId="22" xfId="0" applyNumberFormat="1" applyBorder="1"/>
    <xf numFmtId="166" fontId="0" fillId="0" borderId="23" xfId="0" applyNumberFormat="1" applyBorder="1" applyProtection="1">
      <protection locked="0"/>
    </xf>
    <xf numFmtId="165" fontId="1" fillId="0" borderId="0" xfId="0" applyNumberFormat="1" applyFont="1" applyProtection="1"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24" xfId="0" applyFont="1" applyBorder="1" applyAlignment="1" applyProtection="1">
      <alignment horizontal="center"/>
      <protection locked="0"/>
    </xf>
    <xf numFmtId="0" fontId="1" fillId="0" borderId="4" xfId="0" applyFont="1" applyBorder="1" applyProtection="1">
      <protection locked="0"/>
    </xf>
    <xf numFmtId="0" fontId="1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3" fillId="0" borderId="25" xfId="0" applyFont="1" applyBorder="1" applyProtection="1">
      <protection locked="0"/>
    </xf>
    <xf numFmtId="0" fontId="3" fillId="0" borderId="26" xfId="0" applyFont="1" applyBorder="1" applyProtection="1">
      <protection locked="0"/>
    </xf>
    <xf numFmtId="0" fontId="3" fillId="0" borderId="27" xfId="0" applyFont="1" applyBorder="1" applyProtection="1">
      <protection locked="0"/>
    </xf>
    <xf numFmtId="0" fontId="3" fillId="0" borderId="28" xfId="0" applyFont="1" applyBorder="1" applyProtection="1">
      <protection locked="0"/>
    </xf>
    <xf numFmtId="166" fontId="0" fillId="0" borderId="29" xfId="0" applyNumberFormat="1" applyBorder="1" applyProtection="1">
      <protection locked="0"/>
    </xf>
    <xf numFmtId="166" fontId="0" fillId="2" borderId="12" xfId="0" applyNumberFormat="1" applyFill="1" applyBorder="1"/>
    <xf numFmtId="166" fontId="0" fillId="0" borderId="29" xfId="0" applyNumberFormat="1" applyBorder="1"/>
    <xf numFmtId="0" fontId="0" fillId="2" borderId="16" xfId="0" applyFill="1" applyBorder="1"/>
    <xf numFmtId="0" fontId="0" fillId="0" borderId="30" xfId="0" applyBorder="1" applyProtection="1">
      <protection locked="0"/>
    </xf>
    <xf numFmtId="0" fontId="0" fillId="3" borderId="0" xfId="0" applyFill="1" applyProtection="1">
      <protection locked="0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Protection="1">
      <protection locked="0"/>
    </xf>
    <xf numFmtId="0" fontId="3" fillId="0" borderId="35" xfId="0" applyFont="1" applyBorder="1"/>
    <xf numFmtId="0" fontId="3" fillId="0" borderId="36" xfId="0" applyFont="1" applyBorder="1"/>
    <xf numFmtId="0" fontId="1" fillId="0" borderId="37" xfId="0" applyFont="1" applyBorder="1"/>
    <xf numFmtId="0" fontId="0" fillId="0" borderId="11" xfId="0" applyBorder="1"/>
    <xf numFmtId="166" fontId="0" fillId="0" borderId="38" xfId="0" applyNumberFormat="1" applyBorder="1"/>
    <xf numFmtId="166" fontId="0" fillId="0" borderId="39" xfId="0" applyNumberFormat="1" applyBorder="1"/>
    <xf numFmtId="166" fontId="0" fillId="0" borderId="40" xfId="0" applyNumberFormat="1" applyBorder="1"/>
    <xf numFmtId="166" fontId="0" fillId="0" borderId="41" xfId="0" applyNumberFormat="1" applyBorder="1"/>
    <xf numFmtId="166" fontId="0" fillId="0" borderId="42" xfId="0" applyNumberFormat="1" applyBorder="1"/>
    <xf numFmtId="166" fontId="0" fillId="0" borderId="43" xfId="0" applyNumberFormat="1" applyBorder="1"/>
    <xf numFmtId="166" fontId="0" fillId="0" borderId="44" xfId="0" applyNumberFormat="1" applyBorder="1"/>
    <xf numFmtId="166" fontId="0" fillId="0" borderId="45" xfId="0" applyNumberFormat="1" applyBorder="1"/>
    <xf numFmtId="166" fontId="0" fillId="0" borderId="46" xfId="0" applyNumberFormat="1" applyBorder="1"/>
    <xf numFmtId="0" fontId="1" fillId="4" borderId="47" xfId="0" applyFont="1" applyFill="1" applyBorder="1"/>
    <xf numFmtId="168" fontId="0" fillId="0" borderId="0" xfId="0" applyNumberFormat="1"/>
    <xf numFmtId="0" fontId="0" fillId="0" borderId="0" xfId="0" applyAlignment="1">
      <alignment horizontal="left"/>
    </xf>
    <xf numFmtId="168" fontId="0" fillId="0" borderId="0" xfId="0" applyNumberFormat="1" applyAlignment="1">
      <alignment horizontal="right"/>
    </xf>
    <xf numFmtId="166" fontId="0" fillId="0" borderId="0" xfId="0" applyNumberFormat="1" applyProtection="1">
      <protection locked="0"/>
    </xf>
    <xf numFmtId="0" fontId="1" fillId="0" borderId="48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51" xfId="0" applyFont="1" applyBorder="1" applyProtection="1">
      <protection locked="0"/>
    </xf>
    <xf numFmtId="0" fontId="2" fillId="0" borderId="34" xfId="0" applyFont="1" applyBorder="1" applyProtection="1">
      <protection locked="0"/>
    </xf>
    <xf numFmtId="0" fontId="3" fillId="0" borderId="52" xfId="0" applyFont="1" applyBorder="1"/>
    <xf numFmtId="0" fontId="3" fillId="0" borderId="53" xfId="0" applyFont="1" applyBorder="1"/>
    <xf numFmtId="0" fontId="0" fillId="0" borderId="54" xfId="0" applyBorder="1" applyProtection="1">
      <protection locked="0"/>
    </xf>
    <xf numFmtId="166" fontId="0" fillId="0" borderId="54" xfId="0" applyNumberFormat="1" applyBorder="1"/>
    <xf numFmtId="166" fontId="0" fillId="0" borderId="30" xfId="0" applyNumberFormat="1" applyBorder="1"/>
    <xf numFmtId="166" fontId="0" fillId="2" borderId="54" xfId="0" applyNumberFormat="1" applyFill="1" applyBorder="1"/>
    <xf numFmtId="0" fontId="0" fillId="2" borderId="0" xfId="0" applyFill="1"/>
    <xf numFmtId="0" fontId="0" fillId="2" borderId="55" xfId="0" applyFill="1" applyBorder="1" applyAlignment="1">
      <alignment horizontal="left" indent="1"/>
    </xf>
    <xf numFmtId="0" fontId="0" fillId="0" borderId="56" xfId="0" applyBorder="1"/>
    <xf numFmtId="166" fontId="0" fillId="0" borderId="57" xfId="0" applyNumberFormat="1" applyBorder="1"/>
    <xf numFmtId="166" fontId="0" fillId="0" borderId="58" xfId="0" applyNumberFormat="1" applyBorder="1"/>
    <xf numFmtId="166" fontId="0" fillId="0" borderId="59" xfId="0" applyNumberFormat="1" applyBorder="1"/>
    <xf numFmtId="166" fontId="0" fillId="0" borderId="60" xfId="0" applyNumberFormat="1" applyBorder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3D6"/>
      <rgbColor rgb="FFCCFFFF"/>
      <rgbColor rgb="FF660066"/>
      <rgbColor rgb="FFFF8080"/>
      <rgbColor rgb="FF215F9A"/>
      <rgbColor rgb="FFC1E5F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6C6AD"/>
      <rgbColor rgb="FF3366FF"/>
      <rgbColor rgb="FF46B1E1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6C6AD"/>
  </sheetPr>
  <dimension ref="A1:BD146"/>
  <sheetViews>
    <sheetView showGridLines="0" tabSelected="1" zoomScale="120" zoomScaleNormal="120" workbookViewId="0">
      <selection activeCell="B8" sqref="B8"/>
    </sheetView>
  </sheetViews>
  <sheetFormatPr defaultColWidth="8.5546875" defaultRowHeight="14.4" x14ac:dyDescent="0.3"/>
  <cols>
    <col min="1" max="1" width="15.6640625" customWidth="1"/>
    <col min="2" max="2" width="47.33203125" customWidth="1"/>
    <col min="3" max="3" width="26.109375" customWidth="1"/>
    <col min="4" max="22" width="10.44140625" hidden="1" customWidth="1"/>
    <col min="23" max="23" width="10.44140625" customWidth="1"/>
    <col min="24" max="25" width="9.44140625" customWidth="1"/>
    <col min="26" max="31" width="10.44140625" customWidth="1"/>
    <col min="32" max="33" width="9.44140625" customWidth="1"/>
    <col min="34" max="34" width="10.44140625" customWidth="1"/>
    <col min="35" max="35" width="9.44140625" customWidth="1"/>
    <col min="36" max="39" width="10.44140625" customWidth="1"/>
    <col min="40" max="41" width="9.44140625" customWidth="1"/>
    <col min="42" max="46" width="10.44140625" customWidth="1"/>
    <col min="47" max="47" width="12" customWidth="1"/>
    <col min="48" max="49" width="10.44140625" customWidth="1"/>
    <col min="50" max="50" width="9.44140625" customWidth="1"/>
    <col min="51" max="51" width="10.44140625" customWidth="1"/>
    <col min="52" max="52" width="9.44140625" customWidth="1"/>
    <col min="53" max="54" width="10.44140625" customWidth="1"/>
    <col min="56" max="56" width="12.33203125" style="1" customWidth="1"/>
  </cols>
  <sheetData>
    <row r="1" spans="1:56" x14ac:dyDescent="0.3">
      <c r="D1" s="2">
        <v>46020</v>
      </c>
      <c r="E1" s="3">
        <f t="shared" ref="E1:AJ1" si="0">D1+7</f>
        <v>46027</v>
      </c>
      <c r="F1" s="3">
        <f t="shared" si="0"/>
        <v>46034</v>
      </c>
      <c r="G1" s="3">
        <f t="shared" si="0"/>
        <v>46041</v>
      </c>
      <c r="H1" s="3">
        <f t="shared" si="0"/>
        <v>46048</v>
      </c>
      <c r="I1" s="3">
        <f t="shared" si="0"/>
        <v>46055</v>
      </c>
      <c r="J1" s="3">
        <f t="shared" si="0"/>
        <v>46062</v>
      </c>
      <c r="K1" s="3">
        <f t="shared" si="0"/>
        <v>46069</v>
      </c>
      <c r="L1" s="3">
        <f t="shared" si="0"/>
        <v>46076</v>
      </c>
      <c r="M1" s="3">
        <f t="shared" si="0"/>
        <v>46083</v>
      </c>
      <c r="N1" s="3">
        <f t="shared" si="0"/>
        <v>46090</v>
      </c>
      <c r="O1" s="3">
        <f t="shared" si="0"/>
        <v>46097</v>
      </c>
      <c r="P1" s="3">
        <f t="shared" si="0"/>
        <v>46104</v>
      </c>
      <c r="Q1" s="3">
        <f t="shared" si="0"/>
        <v>46111</v>
      </c>
      <c r="R1" s="3">
        <f t="shared" si="0"/>
        <v>46118</v>
      </c>
      <c r="S1" s="3">
        <f t="shared" si="0"/>
        <v>46125</v>
      </c>
      <c r="T1" s="3">
        <f t="shared" si="0"/>
        <v>46132</v>
      </c>
      <c r="U1" s="3">
        <f t="shared" si="0"/>
        <v>46139</v>
      </c>
      <c r="V1" s="3">
        <f t="shared" si="0"/>
        <v>46146</v>
      </c>
      <c r="W1" s="3">
        <f t="shared" si="0"/>
        <v>46153</v>
      </c>
      <c r="X1" s="3">
        <f t="shared" si="0"/>
        <v>46160</v>
      </c>
      <c r="Y1" s="3">
        <f t="shared" si="0"/>
        <v>46167</v>
      </c>
      <c r="Z1" s="3">
        <f t="shared" si="0"/>
        <v>46174</v>
      </c>
      <c r="AA1" s="3">
        <f t="shared" si="0"/>
        <v>46181</v>
      </c>
      <c r="AB1" s="3">
        <f t="shared" si="0"/>
        <v>46188</v>
      </c>
      <c r="AC1" s="3">
        <f t="shared" si="0"/>
        <v>46195</v>
      </c>
      <c r="AD1" s="3">
        <f t="shared" si="0"/>
        <v>46202</v>
      </c>
      <c r="AE1" s="3">
        <f t="shared" si="0"/>
        <v>46209</v>
      </c>
      <c r="AF1" s="3">
        <f t="shared" si="0"/>
        <v>46216</v>
      </c>
      <c r="AG1" s="3">
        <f t="shared" si="0"/>
        <v>46223</v>
      </c>
      <c r="AH1" s="3">
        <f t="shared" si="0"/>
        <v>46230</v>
      </c>
      <c r="AI1" s="3">
        <f t="shared" si="0"/>
        <v>46237</v>
      </c>
      <c r="AJ1" s="3">
        <f t="shared" si="0"/>
        <v>46244</v>
      </c>
      <c r="AK1" s="3">
        <f t="shared" ref="AK1:BC1" si="1">AJ1+7</f>
        <v>46251</v>
      </c>
      <c r="AL1" s="3">
        <f t="shared" si="1"/>
        <v>46258</v>
      </c>
      <c r="AM1" s="3">
        <f t="shared" si="1"/>
        <v>46265</v>
      </c>
      <c r="AN1" s="3">
        <f t="shared" si="1"/>
        <v>46272</v>
      </c>
      <c r="AO1" s="3">
        <f t="shared" si="1"/>
        <v>46279</v>
      </c>
      <c r="AP1" s="3">
        <f t="shared" si="1"/>
        <v>46286</v>
      </c>
      <c r="AQ1" s="3">
        <f t="shared" si="1"/>
        <v>46293</v>
      </c>
      <c r="AR1" s="3">
        <f t="shared" si="1"/>
        <v>46300</v>
      </c>
      <c r="AS1" s="3">
        <f t="shared" si="1"/>
        <v>46307</v>
      </c>
      <c r="AT1" s="3">
        <f t="shared" si="1"/>
        <v>46314</v>
      </c>
      <c r="AU1" s="3">
        <f t="shared" si="1"/>
        <v>46321</v>
      </c>
      <c r="AV1" s="3">
        <f t="shared" si="1"/>
        <v>46328</v>
      </c>
      <c r="AW1" s="3">
        <f t="shared" si="1"/>
        <v>46335</v>
      </c>
      <c r="AX1" s="3">
        <f t="shared" si="1"/>
        <v>46342</v>
      </c>
      <c r="AY1" s="3">
        <f t="shared" si="1"/>
        <v>46349</v>
      </c>
      <c r="AZ1" s="3">
        <f t="shared" si="1"/>
        <v>46356</v>
      </c>
      <c r="BA1" s="3">
        <f t="shared" si="1"/>
        <v>46363</v>
      </c>
      <c r="BB1" s="3">
        <f t="shared" si="1"/>
        <v>46370</v>
      </c>
      <c r="BC1" s="3">
        <f t="shared" si="1"/>
        <v>46377</v>
      </c>
    </row>
    <row r="2" spans="1:56" x14ac:dyDescent="0.3">
      <c r="D2" s="2">
        <v>46026</v>
      </c>
      <c r="E2" s="3">
        <f t="shared" ref="E2:AJ2" si="2">D2+7</f>
        <v>46033</v>
      </c>
      <c r="F2" s="3">
        <f t="shared" si="2"/>
        <v>46040</v>
      </c>
      <c r="G2" s="3">
        <f t="shared" si="2"/>
        <v>46047</v>
      </c>
      <c r="H2" s="3">
        <f t="shared" si="2"/>
        <v>46054</v>
      </c>
      <c r="I2" s="3">
        <f t="shared" si="2"/>
        <v>46061</v>
      </c>
      <c r="J2" s="3">
        <f t="shared" si="2"/>
        <v>46068</v>
      </c>
      <c r="K2" s="3">
        <f t="shared" si="2"/>
        <v>46075</v>
      </c>
      <c r="L2" s="3">
        <f t="shared" si="2"/>
        <v>46082</v>
      </c>
      <c r="M2" s="3">
        <f t="shared" si="2"/>
        <v>46089</v>
      </c>
      <c r="N2" s="3">
        <f t="shared" si="2"/>
        <v>46096</v>
      </c>
      <c r="O2" s="3">
        <f t="shared" si="2"/>
        <v>46103</v>
      </c>
      <c r="P2" s="3">
        <f t="shared" si="2"/>
        <v>46110</v>
      </c>
      <c r="Q2" s="3">
        <f t="shared" si="2"/>
        <v>46117</v>
      </c>
      <c r="R2" s="3">
        <f t="shared" si="2"/>
        <v>46124</v>
      </c>
      <c r="S2" s="3">
        <f t="shared" si="2"/>
        <v>46131</v>
      </c>
      <c r="T2" s="3">
        <f t="shared" si="2"/>
        <v>46138</v>
      </c>
      <c r="U2" s="3">
        <f t="shared" si="2"/>
        <v>46145</v>
      </c>
      <c r="V2" s="3">
        <f t="shared" si="2"/>
        <v>46152</v>
      </c>
      <c r="W2" s="3">
        <f t="shared" si="2"/>
        <v>46159</v>
      </c>
      <c r="X2" s="3">
        <f t="shared" si="2"/>
        <v>46166</v>
      </c>
      <c r="Y2" s="3">
        <f t="shared" si="2"/>
        <v>46173</v>
      </c>
      <c r="Z2" s="3">
        <f t="shared" si="2"/>
        <v>46180</v>
      </c>
      <c r="AA2" s="3">
        <f t="shared" si="2"/>
        <v>46187</v>
      </c>
      <c r="AB2" s="3">
        <f t="shared" si="2"/>
        <v>46194</v>
      </c>
      <c r="AC2" s="3">
        <f t="shared" si="2"/>
        <v>46201</v>
      </c>
      <c r="AD2" s="3">
        <f t="shared" si="2"/>
        <v>46208</v>
      </c>
      <c r="AE2" s="3">
        <f t="shared" si="2"/>
        <v>46215</v>
      </c>
      <c r="AF2" s="3">
        <f t="shared" si="2"/>
        <v>46222</v>
      </c>
      <c r="AG2" s="3">
        <f t="shared" si="2"/>
        <v>46229</v>
      </c>
      <c r="AH2" s="3">
        <f t="shared" si="2"/>
        <v>46236</v>
      </c>
      <c r="AI2" s="3">
        <f t="shared" si="2"/>
        <v>46243</v>
      </c>
      <c r="AJ2" s="3">
        <f t="shared" si="2"/>
        <v>46250</v>
      </c>
      <c r="AK2" s="3">
        <f t="shared" ref="AK2:BC2" si="3">AJ2+7</f>
        <v>46257</v>
      </c>
      <c r="AL2" s="3">
        <f t="shared" si="3"/>
        <v>46264</v>
      </c>
      <c r="AM2" s="3">
        <f t="shared" si="3"/>
        <v>46271</v>
      </c>
      <c r="AN2" s="3">
        <f t="shared" si="3"/>
        <v>46278</v>
      </c>
      <c r="AO2" s="3">
        <f t="shared" si="3"/>
        <v>46285</v>
      </c>
      <c r="AP2" s="3">
        <f t="shared" si="3"/>
        <v>46292</v>
      </c>
      <c r="AQ2" s="3">
        <f t="shared" si="3"/>
        <v>46299</v>
      </c>
      <c r="AR2" s="3">
        <f t="shared" si="3"/>
        <v>46306</v>
      </c>
      <c r="AS2" s="3">
        <f t="shared" si="3"/>
        <v>46313</v>
      </c>
      <c r="AT2" s="3">
        <f t="shared" si="3"/>
        <v>46320</v>
      </c>
      <c r="AU2" s="3">
        <f t="shared" si="3"/>
        <v>46327</v>
      </c>
      <c r="AV2" s="3">
        <f t="shared" si="3"/>
        <v>46334</v>
      </c>
      <c r="AW2" s="3">
        <f t="shared" si="3"/>
        <v>46341</v>
      </c>
      <c r="AX2" s="3">
        <f t="shared" si="3"/>
        <v>46348</v>
      </c>
      <c r="AY2" s="3">
        <f t="shared" si="3"/>
        <v>46355</v>
      </c>
      <c r="AZ2" s="3">
        <f t="shared" si="3"/>
        <v>46362</v>
      </c>
      <c r="BA2" s="3">
        <f t="shared" si="3"/>
        <v>46369</v>
      </c>
      <c r="BB2" s="3">
        <f t="shared" si="3"/>
        <v>46376</v>
      </c>
      <c r="BC2" s="3">
        <f t="shared" si="3"/>
        <v>46383</v>
      </c>
    </row>
    <row r="3" spans="1:56" ht="15" customHeight="1" x14ac:dyDescent="0.3">
      <c r="D3" s="4">
        <f t="shared" ref="D3:AI3" si="4">SUBTOTAL(9,D$6:D$144)</f>
        <v>24700</v>
      </c>
      <c r="E3" s="4">
        <f t="shared" si="4"/>
        <v>491000</v>
      </c>
      <c r="F3" s="4">
        <f t="shared" si="4"/>
        <v>600600</v>
      </c>
      <c r="G3" s="4">
        <f t="shared" si="4"/>
        <v>397150</v>
      </c>
      <c r="H3" s="4">
        <f t="shared" si="4"/>
        <v>352000</v>
      </c>
      <c r="I3" s="4">
        <f t="shared" si="4"/>
        <v>303200</v>
      </c>
      <c r="J3" s="4">
        <f t="shared" si="4"/>
        <v>371500</v>
      </c>
      <c r="K3" s="4">
        <f t="shared" si="4"/>
        <v>412300</v>
      </c>
      <c r="L3" s="4">
        <f t="shared" si="4"/>
        <v>219500</v>
      </c>
      <c r="M3" s="4">
        <f t="shared" si="4"/>
        <v>271245</v>
      </c>
      <c r="N3" s="4">
        <f t="shared" si="4"/>
        <v>345800</v>
      </c>
      <c r="O3" s="4">
        <f t="shared" si="4"/>
        <v>378500</v>
      </c>
      <c r="P3" s="4">
        <f t="shared" si="4"/>
        <v>238900</v>
      </c>
      <c r="Q3" s="4">
        <f t="shared" si="4"/>
        <v>389300</v>
      </c>
      <c r="R3" s="4">
        <f t="shared" si="4"/>
        <v>230800</v>
      </c>
      <c r="S3" s="4">
        <f t="shared" si="4"/>
        <v>242100</v>
      </c>
      <c r="T3" s="4">
        <f t="shared" si="4"/>
        <v>394000</v>
      </c>
      <c r="U3" s="4">
        <f t="shared" si="4"/>
        <v>395500</v>
      </c>
      <c r="V3" s="4">
        <f t="shared" si="4"/>
        <v>335350</v>
      </c>
      <c r="W3" s="4">
        <f t="shared" si="4"/>
        <v>974194.65</v>
      </c>
      <c r="X3" s="4">
        <f t="shared" si="4"/>
        <v>216500</v>
      </c>
      <c r="Y3" s="4">
        <f t="shared" si="4"/>
        <v>163394.65</v>
      </c>
      <c r="Z3" s="4">
        <f t="shared" si="4"/>
        <v>268500</v>
      </c>
      <c r="AA3" s="4">
        <f t="shared" si="4"/>
        <v>450894.65</v>
      </c>
      <c r="AB3" s="4">
        <f t="shared" si="4"/>
        <v>812400</v>
      </c>
      <c r="AC3" s="4">
        <f t="shared" si="4"/>
        <v>603000</v>
      </c>
      <c r="AD3" s="4">
        <f t="shared" si="4"/>
        <v>758771.74</v>
      </c>
      <c r="AE3" s="4">
        <f t="shared" si="4"/>
        <v>404011.23</v>
      </c>
      <c r="AF3" s="4">
        <f t="shared" si="4"/>
        <v>194652.43</v>
      </c>
      <c r="AG3" s="4">
        <f t="shared" si="4"/>
        <v>70500</v>
      </c>
      <c r="AH3" s="4">
        <f t="shared" si="4"/>
        <v>200413.02000000002</v>
      </c>
      <c r="AI3" s="4">
        <f t="shared" si="4"/>
        <v>173511.23</v>
      </c>
      <c r="AJ3" s="4">
        <f t="shared" ref="AJ3:BC3" si="5">SUBTOTAL(9,AJ$6:AJ$144)</f>
        <v>345824.64999999997</v>
      </c>
      <c r="AK3" s="4">
        <f t="shared" si="5"/>
        <v>632394.65</v>
      </c>
      <c r="AL3" s="4">
        <f t="shared" si="5"/>
        <v>1088809</v>
      </c>
      <c r="AM3" s="4">
        <f t="shared" si="5"/>
        <v>633500</v>
      </c>
      <c r="AN3" s="4">
        <f t="shared" si="5"/>
        <v>239710.24</v>
      </c>
      <c r="AO3" s="4">
        <f t="shared" si="5"/>
        <v>198657.86</v>
      </c>
      <c r="AP3" s="4">
        <f t="shared" si="5"/>
        <v>342098.86</v>
      </c>
      <c r="AQ3" s="4">
        <f t="shared" si="5"/>
        <v>342234.11</v>
      </c>
      <c r="AR3" s="4">
        <f t="shared" si="5"/>
        <v>266000</v>
      </c>
      <c r="AS3" s="4">
        <f t="shared" si="5"/>
        <v>942807.05</v>
      </c>
      <c r="AT3" s="4">
        <f t="shared" si="5"/>
        <v>647734.11</v>
      </c>
      <c r="AU3" s="4">
        <f t="shared" si="5"/>
        <v>798000</v>
      </c>
      <c r="AV3" s="4">
        <f t="shared" si="5"/>
        <v>868861.22999999986</v>
      </c>
      <c r="AW3" s="4">
        <f t="shared" si="5"/>
        <v>98778.760000000009</v>
      </c>
      <c r="AX3" s="4">
        <f t="shared" si="5"/>
        <v>207462.52000000002</v>
      </c>
      <c r="AY3" s="4">
        <f t="shared" si="5"/>
        <v>380000</v>
      </c>
      <c r="AZ3" s="4">
        <f t="shared" si="5"/>
        <v>262067.56</v>
      </c>
      <c r="BA3" s="4">
        <f t="shared" si="5"/>
        <v>421000</v>
      </c>
      <c r="BB3" s="4">
        <f t="shared" si="5"/>
        <v>281579</v>
      </c>
      <c r="BC3" s="4">
        <f t="shared" si="5"/>
        <v>6680.23</v>
      </c>
    </row>
    <row r="4" spans="1:56" ht="15" customHeight="1" x14ac:dyDescent="0.3">
      <c r="D4" s="5"/>
      <c r="E4" s="6"/>
      <c r="F4" s="6"/>
      <c r="G4" s="6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</row>
    <row r="5" spans="1:56" ht="15" customHeight="1" x14ac:dyDescent="0.3">
      <c r="A5" s="8" t="s">
        <v>0</v>
      </c>
      <c r="B5" s="9" t="s">
        <v>1</v>
      </c>
      <c r="C5" s="10" t="s">
        <v>200</v>
      </c>
      <c r="D5" s="11">
        <v>1</v>
      </c>
      <c r="E5" s="12">
        <f t="shared" ref="E5:AJ5" si="6">WEEKNUM(E1,2)</f>
        <v>2</v>
      </c>
      <c r="F5" s="12">
        <f t="shared" si="6"/>
        <v>3</v>
      </c>
      <c r="G5" s="12">
        <f t="shared" si="6"/>
        <v>4</v>
      </c>
      <c r="H5" s="13">
        <f t="shared" si="6"/>
        <v>5</v>
      </c>
      <c r="I5" s="13">
        <f t="shared" si="6"/>
        <v>6</v>
      </c>
      <c r="J5" s="13">
        <f t="shared" si="6"/>
        <v>7</v>
      </c>
      <c r="K5" s="13">
        <f t="shared" si="6"/>
        <v>8</v>
      </c>
      <c r="L5" s="13">
        <f t="shared" si="6"/>
        <v>9</v>
      </c>
      <c r="M5" s="13">
        <f t="shared" si="6"/>
        <v>10</v>
      </c>
      <c r="N5" s="13">
        <f t="shared" si="6"/>
        <v>11</v>
      </c>
      <c r="O5" s="13">
        <f t="shared" si="6"/>
        <v>12</v>
      </c>
      <c r="P5" s="13">
        <f t="shared" si="6"/>
        <v>13</v>
      </c>
      <c r="Q5" s="13">
        <f t="shared" si="6"/>
        <v>14</v>
      </c>
      <c r="R5" s="13">
        <f t="shared" si="6"/>
        <v>15</v>
      </c>
      <c r="S5" s="13">
        <f t="shared" si="6"/>
        <v>16</v>
      </c>
      <c r="T5" s="13">
        <f t="shared" si="6"/>
        <v>17</v>
      </c>
      <c r="U5" s="13">
        <f t="shared" si="6"/>
        <v>18</v>
      </c>
      <c r="V5" s="13">
        <f t="shared" si="6"/>
        <v>19</v>
      </c>
      <c r="W5" s="13">
        <f t="shared" si="6"/>
        <v>20</v>
      </c>
      <c r="X5" s="13">
        <f t="shared" si="6"/>
        <v>21</v>
      </c>
      <c r="Y5" s="13">
        <f t="shared" si="6"/>
        <v>22</v>
      </c>
      <c r="Z5" s="13">
        <f t="shared" si="6"/>
        <v>23</v>
      </c>
      <c r="AA5" s="13">
        <f t="shared" si="6"/>
        <v>24</v>
      </c>
      <c r="AB5" s="13">
        <f t="shared" si="6"/>
        <v>25</v>
      </c>
      <c r="AC5" s="13">
        <f t="shared" si="6"/>
        <v>26</v>
      </c>
      <c r="AD5" s="13">
        <f t="shared" si="6"/>
        <v>27</v>
      </c>
      <c r="AE5" s="13">
        <f t="shared" si="6"/>
        <v>28</v>
      </c>
      <c r="AF5" s="13">
        <f t="shared" si="6"/>
        <v>29</v>
      </c>
      <c r="AG5" s="13">
        <f t="shared" si="6"/>
        <v>30</v>
      </c>
      <c r="AH5" s="13">
        <f t="shared" si="6"/>
        <v>31</v>
      </c>
      <c r="AI5" s="13">
        <f t="shared" si="6"/>
        <v>32</v>
      </c>
      <c r="AJ5" s="13">
        <f t="shared" si="6"/>
        <v>33</v>
      </c>
      <c r="AK5" s="13">
        <f t="shared" ref="AK5:BC5" si="7">WEEKNUM(AK1,2)</f>
        <v>34</v>
      </c>
      <c r="AL5" s="13">
        <f t="shared" si="7"/>
        <v>35</v>
      </c>
      <c r="AM5" s="13">
        <f t="shared" si="7"/>
        <v>36</v>
      </c>
      <c r="AN5" s="13">
        <f t="shared" si="7"/>
        <v>37</v>
      </c>
      <c r="AO5" s="13">
        <f t="shared" si="7"/>
        <v>38</v>
      </c>
      <c r="AP5" s="13">
        <f t="shared" si="7"/>
        <v>39</v>
      </c>
      <c r="AQ5" s="13">
        <f t="shared" si="7"/>
        <v>40</v>
      </c>
      <c r="AR5" s="13">
        <f t="shared" si="7"/>
        <v>41</v>
      </c>
      <c r="AS5" s="13">
        <f t="shared" si="7"/>
        <v>42</v>
      </c>
      <c r="AT5" s="13">
        <f t="shared" si="7"/>
        <v>43</v>
      </c>
      <c r="AU5" s="13">
        <f t="shared" si="7"/>
        <v>44</v>
      </c>
      <c r="AV5" s="13">
        <f t="shared" si="7"/>
        <v>45</v>
      </c>
      <c r="AW5" s="13">
        <f t="shared" si="7"/>
        <v>46</v>
      </c>
      <c r="AX5" s="13">
        <f t="shared" si="7"/>
        <v>47</v>
      </c>
      <c r="AY5" s="13">
        <f t="shared" si="7"/>
        <v>48</v>
      </c>
      <c r="AZ5" s="13">
        <f t="shared" si="7"/>
        <v>49</v>
      </c>
      <c r="BA5" s="13">
        <f t="shared" si="7"/>
        <v>50</v>
      </c>
      <c r="BB5" s="13">
        <f t="shared" si="7"/>
        <v>51</v>
      </c>
      <c r="BC5" s="13">
        <f t="shared" si="7"/>
        <v>52</v>
      </c>
      <c r="BD5" s="14" t="s">
        <v>2</v>
      </c>
    </row>
    <row r="6" spans="1:56" x14ac:dyDescent="0.3">
      <c r="A6" t="s">
        <v>3</v>
      </c>
      <c r="B6" s="15" t="s">
        <v>4</v>
      </c>
      <c r="C6" s="16">
        <v>1338551.83</v>
      </c>
      <c r="D6" s="17">
        <v>0</v>
      </c>
      <c r="E6" s="17">
        <v>250000</v>
      </c>
      <c r="F6" s="17">
        <v>250000</v>
      </c>
      <c r="G6" s="18">
        <v>120000</v>
      </c>
      <c r="H6" s="18">
        <v>120000</v>
      </c>
      <c r="I6" s="18">
        <v>0</v>
      </c>
      <c r="J6" s="18">
        <v>120000</v>
      </c>
      <c r="K6" s="18">
        <v>250000</v>
      </c>
      <c r="L6" s="18">
        <v>0</v>
      </c>
      <c r="M6" s="18">
        <v>120000</v>
      </c>
      <c r="N6" s="18">
        <v>170000</v>
      </c>
      <c r="O6" s="18">
        <v>250000</v>
      </c>
      <c r="P6" s="18">
        <v>150000</v>
      </c>
      <c r="Q6" s="18">
        <v>0</v>
      </c>
      <c r="R6" s="18">
        <v>0</v>
      </c>
      <c r="S6" s="18">
        <v>0</v>
      </c>
      <c r="T6" s="18">
        <v>120000</v>
      </c>
      <c r="U6" s="18">
        <v>120000</v>
      </c>
      <c r="V6" s="18">
        <v>250000</v>
      </c>
      <c r="W6" s="18">
        <v>250000</v>
      </c>
      <c r="X6" s="18">
        <v>0</v>
      </c>
      <c r="Y6" s="18">
        <v>0</v>
      </c>
      <c r="Z6" s="18">
        <v>0</v>
      </c>
      <c r="AA6" s="18">
        <v>0</v>
      </c>
      <c r="AB6" s="18">
        <v>250000</v>
      </c>
      <c r="AC6" s="18">
        <v>150000</v>
      </c>
      <c r="AD6" s="18">
        <v>250000</v>
      </c>
      <c r="AE6" s="18">
        <v>120000</v>
      </c>
      <c r="AF6" s="18">
        <v>0</v>
      </c>
      <c r="AG6" s="18">
        <v>0</v>
      </c>
      <c r="AH6" s="18">
        <v>0</v>
      </c>
      <c r="AI6" s="18">
        <v>0</v>
      </c>
      <c r="AJ6" s="18">
        <v>150000</v>
      </c>
      <c r="AK6" s="18">
        <v>250000</v>
      </c>
      <c r="AL6" s="18">
        <v>120000</v>
      </c>
      <c r="AM6" s="18">
        <v>250000</v>
      </c>
      <c r="AN6" s="18">
        <v>0</v>
      </c>
      <c r="AO6" s="18">
        <v>0</v>
      </c>
      <c r="AP6" s="18">
        <v>0</v>
      </c>
      <c r="AQ6" s="18">
        <v>0</v>
      </c>
      <c r="AR6" s="18">
        <v>120000</v>
      </c>
      <c r="AS6" s="18">
        <v>250000</v>
      </c>
      <c r="AT6" s="18">
        <v>250000</v>
      </c>
      <c r="AU6" s="18">
        <v>250000</v>
      </c>
      <c r="AV6" s="18">
        <v>250000</v>
      </c>
      <c r="AW6" s="18">
        <v>0</v>
      </c>
      <c r="AX6" s="18">
        <v>0</v>
      </c>
      <c r="AY6" s="18">
        <v>120000</v>
      </c>
      <c r="AZ6" s="18">
        <v>0</v>
      </c>
      <c r="BA6" s="18">
        <v>50000</v>
      </c>
      <c r="BB6" s="18">
        <v>0</v>
      </c>
      <c r="BC6" s="18">
        <v>0</v>
      </c>
      <c r="BD6" s="19">
        <f t="shared" ref="BD6:BD37" si="8">SUM(D6:BC6)</f>
        <v>5370000</v>
      </c>
    </row>
    <row r="7" spans="1:56" x14ac:dyDescent="0.3">
      <c r="A7" t="s">
        <v>3</v>
      </c>
      <c r="B7" s="20" t="s">
        <v>5</v>
      </c>
      <c r="C7" s="21">
        <v>20391.14</v>
      </c>
      <c r="D7" s="22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15000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13000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12000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11000</v>
      </c>
      <c r="AE7" s="18">
        <v>0</v>
      </c>
      <c r="AF7" s="18">
        <v>0</v>
      </c>
      <c r="AG7" s="18">
        <v>0</v>
      </c>
      <c r="AH7" s="18">
        <v>0</v>
      </c>
      <c r="AI7" s="18">
        <v>0</v>
      </c>
      <c r="AJ7" s="18">
        <v>0</v>
      </c>
      <c r="AK7" s="18">
        <v>0</v>
      </c>
      <c r="AL7" s="18">
        <v>14000</v>
      </c>
      <c r="AM7" s="18">
        <v>0</v>
      </c>
      <c r="AN7" s="18">
        <v>0</v>
      </c>
      <c r="AO7" s="18">
        <v>0</v>
      </c>
      <c r="AP7" s="18">
        <v>0</v>
      </c>
      <c r="AQ7" s="18">
        <v>0</v>
      </c>
      <c r="AR7" s="18">
        <v>0</v>
      </c>
      <c r="AS7" s="18">
        <v>0</v>
      </c>
      <c r="AT7" s="18">
        <v>0</v>
      </c>
      <c r="AU7" s="18">
        <v>13000</v>
      </c>
      <c r="AV7" s="18">
        <v>0</v>
      </c>
      <c r="AW7" s="18">
        <v>0</v>
      </c>
      <c r="AX7" s="18">
        <v>0</v>
      </c>
      <c r="AY7" s="18">
        <v>0</v>
      </c>
      <c r="AZ7" s="18">
        <v>0</v>
      </c>
      <c r="BA7" s="18">
        <v>0</v>
      </c>
      <c r="BB7" s="18">
        <v>0</v>
      </c>
      <c r="BC7" s="18">
        <v>0</v>
      </c>
      <c r="BD7" s="23">
        <f t="shared" si="8"/>
        <v>78000</v>
      </c>
    </row>
    <row r="8" spans="1:56" x14ac:dyDescent="0.3">
      <c r="A8" t="s">
        <v>3</v>
      </c>
      <c r="B8" s="20" t="s">
        <v>6</v>
      </c>
      <c r="C8" s="21">
        <v>27646.95</v>
      </c>
      <c r="D8" s="22">
        <v>0</v>
      </c>
      <c r="E8" s="18">
        <v>0</v>
      </c>
      <c r="F8" s="18">
        <v>0</v>
      </c>
      <c r="G8" s="18">
        <v>0</v>
      </c>
      <c r="H8" s="18">
        <v>0</v>
      </c>
      <c r="I8" s="18">
        <v>50000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18">
        <v>0</v>
      </c>
      <c r="Y8" s="18">
        <v>60000</v>
      </c>
      <c r="Z8" s="18">
        <v>0</v>
      </c>
      <c r="AA8" s="18">
        <v>0</v>
      </c>
      <c r="AB8" s="18">
        <v>0</v>
      </c>
      <c r="AC8" s="18">
        <v>0</v>
      </c>
      <c r="AD8" s="18">
        <v>0</v>
      </c>
      <c r="AE8" s="18">
        <v>0</v>
      </c>
      <c r="AF8" s="18">
        <v>0</v>
      </c>
      <c r="AG8" s="18">
        <v>0</v>
      </c>
      <c r="AH8" s="18">
        <v>0</v>
      </c>
      <c r="AI8" s="18">
        <v>0</v>
      </c>
      <c r="AJ8" s="18">
        <v>0</v>
      </c>
      <c r="AK8" s="18">
        <v>0</v>
      </c>
      <c r="AL8" s="18">
        <v>0</v>
      </c>
      <c r="AM8" s="18">
        <v>0</v>
      </c>
      <c r="AN8" s="18">
        <v>55000</v>
      </c>
      <c r="AO8" s="18">
        <v>0</v>
      </c>
      <c r="AP8" s="18">
        <v>0</v>
      </c>
      <c r="AQ8" s="18">
        <v>0</v>
      </c>
      <c r="AR8" s="18">
        <v>0</v>
      </c>
      <c r="AS8" s="18">
        <v>0</v>
      </c>
      <c r="AT8" s="18">
        <v>0</v>
      </c>
      <c r="AU8" s="18">
        <v>0</v>
      </c>
      <c r="AV8" s="18">
        <v>0</v>
      </c>
      <c r="AW8" s="18">
        <v>0</v>
      </c>
      <c r="AX8" s="18">
        <v>0</v>
      </c>
      <c r="AY8" s="18">
        <v>0</v>
      </c>
      <c r="AZ8" s="18">
        <v>0</v>
      </c>
      <c r="BA8" s="18">
        <v>0</v>
      </c>
      <c r="BB8" s="18">
        <v>0</v>
      </c>
      <c r="BC8" s="18">
        <v>0</v>
      </c>
      <c r="BD8" s="23">
        <f t="shared" si="8"/>
        <v>165000</v>
      </c>
    </row>
    <row r="9" spans="1:56" x14ac:dyDescent="0.3">
      <c r="A9" t="s">
        <v>3</v>
      </c>
      <c r="B9" s="20" t="s">
        <v>7</v>
      </c>
      <c r="C9" s="21">
        <v>53339.09</v>
      </c>
      <c r="D9" s="22"/>
      <c r="E9" s="18">
        <v>40000</v>
      </c>
      <c r="F9" s="18">
        <v>0</v>
      </c>
      <c r="G9" s="18">
        <v>0</v>
      </c>
      <c r="H9" s="18">
        <v>0</v>
      </c>
      <c r="I9" s="18">
        <v>0</v>
      </c>
      <c r="J9" s="18">
        <v>25000</v>
      </c>
      <c r="K9" s="18">
        <v>0</v>
      </c>
      <c r="L9" s="18">
        <v>0</v>
      </c>
      <c r="M9" s="18">
        <v>0</v>
      </c>
      <c r="N9" s="18">
        <v>30000</v>
      </c>
      <c r="O9" s="18">
        <v>0</v>
      </c>
      <c r="P9" s="18">
        <v>0</v>
      </c>
      <c r="Q9" s="18">
        <v>0</v>
      </c>
      <c r="R9" s="18">
        <v>28000</v>
      </c>
      <c r="S9" s="18">
        <v>0</v>
      </c>
      <c r="T9" s="18">
        <v>0</v>
      </c>
      <c r="U9" s="18">
        <v>0</v>
      </c>
      <c r="V9" s="18">
        <v>0</v>
      </c>
      <c r="W9" s="18">
        <v>50000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18">
        <v>0</v>
      </c>
      <c r="AE9" s="18">
        <v>0</v>
      </c>
      <c r="AF9" s="18">
        <v>0</v>
      </c>
      <c r="AG9" s="18">
        <v>0</v>
      </c>
      <c r="AH9" s="18">
        <v>0</v>
      </c>
      <c r="AI9" s="18">
        <v>35000</v>
      </c>
      <c r="AJ9" s="18">
        <v>0</v>
      </c>
      <c r="AK9" s="18">
        <v>0</v>
      </c>
      <c r="AL9" s="18">
        <v>0</v>
      </c>
      <c r="AM9" s="18">
        <v>0</v>
      </c>
      <c r="AN9" s="18">
        <v>25000</v>
      </c>
      <c r="AO9" s="18">
        <v>0</v>
      </c>
      <c r="AP9" s="18">
        <v>0</v>
      </c>
      <c r="AQ9" s="18">
        <v>0</v>
      </c>
      <c r="AR9" s="18">
        <v>0</v>
      </c>
      <c r="AS9" s="18">
        <v>65000</v>
      </c>
      <c r="AT9" s="18">
        <v>0</v>
      </c>
      <c r="AU9" s="18">
        <v>0</v>
      </c>
      <c r="AV9" s="18">
        <v>0</v>
      </c>
      <c r="AW9" s="18">
        <v>0</v>
      </c>
      <c r="AX9" s="18">
        <v>0</v>
      </c>
      <c r="AY9" s="18">
        <v>0</v>
      </c>
      <c r="AZ9" s="18">
        <v>0</v>
      </c>
      <c r="BA9" s="18">
        <v>0</v>
      </c>
      <c r="BB9" s="18">
        <v>0</v>
      </c>
      <c r="BC9" s="18">
        <v>0</v>
      </c>
      <c r="BD9" s="23">
        <f t="shared" si="8"/>
        <v>298000</v>
      </c>
    </row>
    <row r="10" spans="1:56" x14ac:dyDescent="0.3">
      <c r="A10" t="s">
        <v>3</v>
      </c>
      <c r="B10" s="20" t="s">
        <v>8</v>
      </c>
      <c r="C10" s="21">
        <v>1254.5999999999999</v>
      </c>
      <c r="D10" s="22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>
        <v>0</v>
      </c>
      <c r="AO10" s="18">
        <v>0</v>
      </c>
      <c r="AP10" s="18">
        <v>0</v>
      </c>
      <c r="AQ10" s="18">
        <v>0</v>
      </c>
      <c r="AR10" s="18">
        <v>0</v>
      </c>
      <c r="AS10" s="18">
        <v>0</v>
      </c>
      <c r="AT10" s="18">
        <v>0</v>
      </c>
      <c r="AU10" s="18">
        <v>0</v>
      </c>
      <c r="AV10" s="18">
        <v>0</v>
      </c>
      <c r="AW10" s="18">
        <v>0</v>
      </c>
      <c r="AX10" s="18">
        <v>0</v>
      </c>
      <c r="AY10" s="18">
        <v>0</v>
      </c>
      <c r="AZ10" s="18">
        <v>0</v>
      </c>
      <c r="BA10" s="18">
        <v>0</v>
      </c>
      <c r="BB10" s="18">
        <v>0</v>
      </c>
      <c r="BC10" s="18">
        <v>0</v>
      </c>
      <c r="BD10" s="23">
        <f t="shared" si="8"/>
        <v>0</v>
      </c>
    </row>
    <row r="11" spans="1:56" x14ac:dyDescent="0.3">
      <c r="A11" t="s">
        <v>3</v>
      </c>
      <c r="B11" s="20" t="s">
        <v>9</v>
      </c>
      <c r="C11" s="21">
        <v>5323.11</v>
      </c>
      <c r="D11" s="22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12000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14000</v>
      </c>
      <c r="AC11" s="18">
        <v>0</v>
      </c>
      <c r="AD11" s="18">
        <v>0</v>
      </c>
      <c r="AE11" s="18">
        <v>0</v>
      </c>
      <c r="AF11" s="18">
        <v>0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0</v>
      </c>
      <c r="AM11" s="18">
        <v>0</v>
      </c>
      <c r="AN11" s="18">
        <v>0</v>
      </c>
      <c r="AO11" s="18">
        <v>10000</v>
      </c>
      <c r="AP11" s="18">
        <v>0</v>
      </c>
      <c r="AQ11" s="18">
        <v>0</v>
      </c>
      <c r="AR11" s="18">
        <v>0</v>
      </c>
      <c r="AS11" s="18">
        <v>0</v>
      </c>
      <c r="AT11" s="18">
        <v>0</v>
      </c>
      <c r="AU11" s="18">
        <v>0</v>
      </c>
      <c r="AV11" s="18">
        <v>0</v>
      </c>
      <c r="AW11" s="18">
        <v>0</v>
      </c>
      <c r="AX11" s="18">
        <v>0</v>
      </c>
      <c r="AY11" s="18">
        <v>0</v>
      </c>
      <c r="AZ11" s="18">
        <v>0</v>
      </c>
      <c r="BA11" s="18">
        <v>0</v>
      </c>
      <c r="BB11" s="18">
        <v>0</v>
      </c>
      <c r="BC11" s="18">
        <v>0</v>
      </c>
      <c r="BD11" s="23">
        <f t="shared" si="8"/>
        <v>36000</v>
      </c>
    </row>
    <row r="12" spans="1:56" x14ac:dyDescent="0.3">
      <c r="A12" t="s">
        <v>3</v>
      </c>
      <c r="B12" s="20" t="s">
        <v>10</v>
      </c>
      <c r="C12" s="21">
        <v>4994.25</v>
      </c>
      <c r="D12" s="22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5000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5000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5000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8">
        <v>0</v>
      </c>
      <c r="AH12" s="18">
        <v>0</v>
      </c>
      <c r="AI12" s="18">
        <v>0</v>
      </c>
      <c r="AJ12" s="18">
        <v>0</v>
      </c>
      <c r="AK12" s="18">
        <v>0</v>
      </c>
      <c r="AL12" s="18">
        <v>7000</v>
      </c>
      <c r="AM12" s="18">
        <v>0</v>
      </c>
      <c r="AN12" s="18">
        <v>0</v>
      </c>
      <c r="AO12" s="18">
        <v>0</v>
      </c>
      <c r="AP12" s="18">
        <v>0</v>
      </c>
      <c r="AQ12" s="18">
        <v>0</v>
      </c>
      <c r="AR12" s="18">
        <v>0</v>
      </c>
      <c r="AS12" s="18">
        <v>0</v>
      </c>
      <c r="AT12" s="18">
        <v>8000</v>
      </c>
      <c r="AU12" s="18">
        <v>0</v>
      </c>
      <c r="AV12" s="18">
        <v>0</v>
      </c>
      <c r="AW12" s="18">
        <v>0</v>
      </c>
      <c r="AX12" s="18">
        <v>0</v>
      </c>
      <c r="AY12" s="18">
        <v>0</v>
      </c>
      <c r="AZ12" s="18">
        <v>0</v>
      </c>
      <c r="BA12" s="18">
        <v>0</v>
      </c>
      <c r="BB12" s="18">
        <v>0</v>
      </c>
      <c r="BC12" s="18">
        <v>0</v>
      </c>
      <c r="BD12" s="23">
        <f t="shared" si="8"/>
        <v>30000</v>
      </c>
    </row>
    <row r="13" spans="1:56" x14ac:dyDescent="0.3">
      <c r="A13" t="s">
        <v>3</v>
      </c>
      <c r="B13" s="20" t="s">
        <v>11</v>
      </c>
      <c r="C13" s="21">
        <v>23220.560000000001</v>
      </c>
      <c r="D13" s="22"/>
      <c r="E13" s="18">
        <v>0</v>
      </c>
      <c r="F13" s="18">
        <v>0</v>
      </c>
      <c r="G13" s="18">
        <v>0</v>
      </c>
      <c r="H13" s="18">
        <v>25000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20000</v>
      </c>
      <c r="P13" s="18">
        <v>0</v>
      </c>
      <c r="Q13" s="18">
        <v>0</v>
      </c>
      <c r="R13" s="18">
        <v>0</v>
      </c>
      <c r="S13" s="18">
        <v>0</v>
      </c>
      <c r="T13" s="18">
        <v>15000</v>
      </c>
      <c r="U13" s="18">
        <v>0</v>
      </c>
      <c r="V13" s="18">
        <v>0</v>
      </c>
      <c r="W13" s="18">
        <v>0</v>
      </c>
      <c r="X13" s="18">
        <v>0</v>
      </c>
      <c r="Y13" s="18">
        <v>30000</v>
      </c>
      <c r="Z13" s="18">
        <v>0</v>
      </c>
      <c r="AA13" s="18">
        <v>0</v>
      </c>
      <c r="AB13" s="18">
        <v>0</v>
      </c>
      <c r="AC13" s="18">
        <v>0</v>
      </c>
      <c r="AD13" s="18">
        <v>0</v>
      </c>
      <c r="AE13" s="18">
        <v>0</v>
      </c>
      <c r="AF13" s="18">
        <v>20000</v>
      </c>
      <c r="AG13" s="18">
        <v>0</v>
      </c>
      <c r="AH13" s="18">
        <v>0</v>
      </c>
      <c r="AI13" s="18">
        <v>0</v>
      </c>
      <c r="AJ13" s="18">
        <v>0</v>
      </c>
      <c r="AK13" s="18">
        <v>0</v>
      </c>
      <c r="AL13" s="18">
        <v>0</v>
      </c>
      <c r="AM13" s="18">
        <v>25000</v>
      </c>
      <c r="AN13" s="18">
        <v>0</v>
      </c>
      <c r="AO13" s="18">
        <v>0</v>
      </c>
      <c r="AP13" s="18">
        <v>0</v>
      </c>
      <c r="AQ13" s="18">
        <v>0</v>
      </c>
      <c r="AR13" s="18">
        <v>0</v>
      </c>
      <c r="AS13" s="18">
        <v>0</v>
      </c>
      <c r="AT13" s="18">
        <v>0</v>
      </c>
      <c r="AU13" s="18">
        <v>20000</v>
      </c>
      <c r="AV13" s="18">
        <v>0</v>
      </c>
      <c r="AW13" s="18">
        <v>0</v>
      </c>
      <c r="AX13" s="18">
        <v>0</v>
      </c>
      <c r="AY13" s="18">
        <v>0</v>
      </c>
      <c r="AZ13" s="18">
        <v>0</v>
      </c>
      <c r="BA13" s="18">
        <v>0</v>
      </c>
      <c r="BB13" s="18">
        <v>0</v>
      </c>
      <c r="BC13" s="18">
        <v>0</v>
      </c>
      <c r="BD13" s="23">
        <f t="shared" si="8"/>
        <v>155000</v>
      </c>
    </row>
    <row r="14" spans="1:56" x14ac:dyDescent="0.3">
      <c r="A14" t="s">
        <v>3</v>
      </c>
      <c r="B14" s="20" t="s">
        <v>12</v>
      </c>
      <c r="C14" s="21">
        <v>47231.61</v>
      </c>
      <c r="D14" s="22">
        <v>0</v>
      </c>
      <c r="E14" s="18">
        <v>0</v>
      </c>
      <c r="F14" s="18">
        <v>0</v>
      </c>
      <c r="G14" s="18">
        <v>10000</v>
      </c>
      <c r="H14" s="18">
        <v>10000</v>
      </c>
      <c r="I14" s="18">
        <v>0</v>
      </c>
      <c r="J14" s="18">
        <v>0</v>
      </c>
      <c r="K14" s="18">
        <v>0</v>
      </c>
      <c r="L14" s="18">
        <v>10000</v>
      </c>
      <c r="M14" s="18">
        <v>5000</v>
      </c>
      <c r="N14" s="18">
        <v>15000</v>
      </c>
      <c r="O14" s="18">
        <v>0</v>
      </c>
      <c r="P14" s="18">
        <v>0</v>
      </c>
      <c r="Q14" s="18">
        <v>10000</v>
      </c>
      <c r="R14" s="18">
        <v>10000</v>
      </c>
      <c r="S14" s="18">
        <v>0</v>
      </c>
      <c r="T14" s="18">
        <v>0</v>
      </c>
      <c r="U14" s="18">
        <v>0</v>
      </c>
      <c r="V14" s="18">
        <v>0</v>
      </c>
      <c r="W14" s="18">
        <v>15000</v>
      </c>
      <c r="X14" s="18">
        <v>11000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8">
        <v>0</v>
      </c>
      <c r="AE14" s="18">
        <v>17000</v>
      </c>
      <c r="AF14" s="18">
        <v>8000</v>
      </c>
      <c r="AG14" s="18">
        <v>0</v>
      </c>
      <c r="AH14" s="18">
        <v>0</v>
      </c>
      <c r="AI14" s="18">
        <v>0</v>
      </c>
      <c r="AJ14" s="18">
        <v>0</v>
      </c>
      <c r="AK14" s="18">
        <v>10000</v>
      </c>
      <c r="AL14" s="18">
        <v>13000</v>
      </c>
      <c r="AM14" s="18">
        <v>0</v>
      </c>
      <c r="AN14" s="18">
        <v>0</v>
      </c>
      <c r="AO14" s="18">
        <v>0</v>
      </c>
      <c r="AP14" s="18">
        <v>0</v>
      </c>
      <c r="AQ14" s="18">
        <v>0</v>
      </c>
      <c r="AR14" s="18">
        <v>6000</v>
      </c>
      <c r="AS14" s="18">
        <v>15000</v>
      </c>
      <c r="AT14" s="18">
        <v>0</v>
      </c>
      <c r="AU14" s="18">
        <v>0</v>
      </c>
      <c r="AV14" s="18">
        <v>0</v>
      </c>
      <c r="AW14" s="18">
        <v>0</v>
      </c>
      <c r="AX14" s="18">
        <v>8000</v>
      </c>
      <c r="AY14" s="18">
        <v>0</v>
      </c>
      <c r="AZ14" s="18">
        <v>0</v>
      </c>
      <c r="BA14" s="18">
        <v>6000</v>
      </c>
      <c r="BB14" s="18">
        <v>0</v>
      </c>
      <c r="BC14" s="18">
        <v>0</v>
      </c>
      <c r="BD14" s="23">
        <f t="shared" si="8"/>
        <v>179000</v>
      </c>
    </row>
    <row r="15" spans="1:56" x14ac:dyDescent="0.3">
      <c r="A15" t="s">
        <v>3</v>
      </c>
      <c r="B15" s="20" t="s">
        <v>13</v>
      </c>
      <c r="C15" s="21">
        <v>1290.8900000000001</v>
      </c>
      <c r="D15" s="22">
        <v>0</v>
      </c>
      <c r="E15" s="18">
        <v>2500</v>
      </c>
      <c r="F15" s="18">
        <v>0</v>
      </c>
      <c r="G15" s="18">
        <v>0</v>
      </c>
      <c r="H15" s="18">
        <v>0</v>
      </c>
      <c r="I15" s="18">
        <v>3000</v>
      </c>
      <c r="J15" s="18">
        <v>0</v>
      </c>
      <c r="K15" s="18">
        <v>0</v>
      </c>
      <c r="L15" s="18">
        <v>0</v>
      </c>
      <c r="M15" s="18">
        <v>0</v>
      </c>
      <c r="N15" s="18">
        <v>2500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3000</v>
      </c>
      <c r="W15" s="18">
        <v>0</v>
      </c>
      <c r="X15" s="18">
        <v>0</v>
      </c>
      <c r="Y15" s="18">
        <v>0</v>
      </c>
      <c r="Z15" s="18">
        <v>2500</v>
      </c>
      <c r="AA15" s="18">
        <v>0</v>
      </c>
      <c r="AB15" s="18">
        <v>0</v>
      </c>
      <c r="AC15" s="18">
        <v>0</v>
      </c>
      <c r="AD15" s="18">
        <v>0</v>
      </c>
      <c r="AE15" s="18">
        <v>2500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0</v>
      </c>
      <c r="AN15" s="18">
        <v>4000</v>
      </c>
      <c r="AO15" s="18">
        <v>0</v>
      </c>
      <c r="AP15" s="18">
        <v>0</v>
      </c>
      <c r="AQ15" s="18">
        <v>0</v>
      </c>
      <c r="AR15" s="18">
        <v>0</v>
      </c>
      <c r="AS15" s="18">
        <v>0</v>
      </c>
      <c r="AT15" s="18">
        <v>0</v>
      </c>
      <c r="AU15" s="18">
        <v>3000</v>
      </c>
      <c r="AV15" s="18">
        <v>0</v>
      </c>
      <c r="AW15" s="18">
        <v>0</v>
      </c>
      <c r="AX15" s="18">
        <v>0</v>
      </c>
      <c r="AY15" s="18">
        <v>0</v>
      </c>
      <c r="AZ15" s="18">
        <v>0</v>
      </c>
      <c r="BA15" s="18">
        <v>0</v>
      </c>
      <c r="BB15" s="18">
        <v>0</v>
      </c>
      <c r="BC15" s="18">
        <v>0</v>
      </c>
      <c r="BD15" s="23">
        <f t="shared" si="8"/>
        <v>23000</v>
      </c>
    </row>
    <row r="16" spans="1:56" x14ac:dyDescent="0.3">
      <c r="A16" t="s">
        <v>3</v>
      </c>
      <c r="B16" s="20" t="s">
        <v>14</v>
      </c>
      <c r="C16" s="21">
        <v>143250.17000000001</v>
      </c>
      <c r="D16" s="22">
        <v>0</v>
      </c>
      <c r="E16" s="18">
        <v>0</v>
      </c>
      <c r="F16" s="18">
        <v>0</v>
      </c>
      <c r="G16" s="18">
        <v>0</v>
      </c>
      <c r="H16" s="18">
        <v>130000</v>
      </c>
      <c r="I16" s="18">
        <v>0</v>
      </c>
      <c r="J16" s="18">
        <v>0</v>
      </c>
      <c r="K16" s="18">
        <v>0</v>
      </c>
      <c r="L16" s="18">
        <v>160000</v>
      </c>
      <c r="M16" s="18">
        <v>0</v>
      </c>
      <c r="N16" s="18">
        <v>0</v>
      </c>
      <c r="O16" s="18">
        <v>0</v>
      </c>
      <c r="P16" s="18">
        <v>0</v>
      </c>
      <c r="Q16" s="18">
        <v>140000</v>
      </c>
      <c r="R16" s="18">
        <v>0</v>
      </c>
      <c r="S16" s="18">
        <v>0</v>
      </c>
      <c r="T16" s="18">
        <v>0</v>
      </c>
      <c r="U16" s="18">
        <v>130000</v>
      </c>
      <c r="V16" s="18">
        <v>0</v>
      </c>
      <c r="W16" s="18">
        <v>0</v>
      </c>
      <c r="X16" s="18">
        <v>0</v>
      </c>
      <c r="Y16" s="18">
        <v>0</v>
      </c>
      <c r="Z16" s="18">
        <v>150000</v>
      </c>
      <c r="AA16" s="18">
        <v>0</v>
      </c>
      <c r="AB16" s="18">
        <v>0</v>
      </c>
      <c r="AC16" s="18">
        <v>0</v>
      </c>
      <c r="AD16" s="18">
        <v>130000</v>
      </c>
      <c r="AE16" s="18">
        <v>0</v>
      </c>
      <c r="AF16" s="18">
        <v>0</v>
      </c>
      <c r="AG16" s="18">
        <v>0</v>
      </c>
      <c r="AH16" s="18">
        <v>110000</v>
      </c>
      <c r="AI16" s="18">
        <v>0</v>
      </c>
      <c r="AJ16" s="18">
        <v>0</v>
      </c>
      <c r="AK16" s="18">
        <v>0</v>
      </c>
      <c r="AL16" s="18">
        <v>140000</v>
      </c>
      <c r="AM16" s="18">
        <v>0</v>
      </c>
      <c r="AN16" s="18">
        <v>0</v>
      </c>
      <c r="AO16" s="18">
        <v>0</v>
      </c>
      <c r="AP16" s="18">
        <v>0</v>
      </c>
      <c r="AQ16" s="18">
        <v>120000</v>
      </c>
      <c r="AR16" s="18">
        <v>0</v>
      </c>
      <c r="AS16" s="18">
        <v>0</v>
      </c>
      <c r="AT16" s="18">
        <v>0</v>
      </c>
      <c r="AU16" s="18">
        <v>0</v>
      </c>
      <c r="AV16" s="18">
        <v>180000</v>
      </c>
      <c r="AW16" s="18">
        <v>0</v>
      </c>
      <c r="AX16" s="18">
        <v>0</v>
      </c>
      <c r="AY16" s="18">
        <v>0</v>
      </c>
      <c r="AZ16" s="18">
        <v>70000</v>
      </c>
      <c r="BA16" s="18">
        <v>0</v>
      </c>
      <c r="BB16" s="18">
        <v>0</v>
      </c>
      <c r="BC16" s="18">
        <v>0</v>
      </c>
      <c r="BD16" s="23">
        <f t="shared" si="8"/>
        <v>1460000</v>
      </c>
    </row>
    <row r="17" spans="1:56" x14ac:dyDescent="0.3">
      <c r="A17" t="s">
        <v>3</v>
      </c>
      <c r="B17" s="20" t="s">
        <v>15</v>
      </c>
      <c r="C17" s="21">
        <v>720.68</v>
      </c>
      <c r="D17" s="22">
        <v>0</v>
      </c>
      <c r="E17" s="18">
        <v>0</v>
      </c>
      <c r="F17" s="18">
        <v>10000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10000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10000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10000</v>
      </c>
      <c r="AN17" s="18">
        <v>0</v>
      </c>
      <c r="AO17" s="18">
        <v>0</v>
      </c>
      <c r="AP17" s="18">
        <v>0</v>
      </c>
      <c r="AQ17" s="18">
        <v>0</v>
      </c>
      <c r="AR17" s="18">
        <v>0</v>
      </c>
      <c r="AS17" s="18">
        <v>0</v>
      </c>
      <c r="AT17" s="18">
        <v>0</v>
      </c>
      <c r="AU17" s="18">
        <v>0</v>
      </c>
      <c r="AV17" s="18">
        <v>0</v>
      </c>
      <c r="AW17" s="18">
        <v>0</v>
      </c>
      <c r="AX17" s="18">
        <v>0</v>
      </c>
      <c r="AY17" s="18">
        <v>0</v>
      </c>
      <c r="AZ17" s="18">
        <v>0</v>
      </c>
      <c r="BA17" s="18">
        <v>0</v>
      </c>
      <c r="BB17" s="18">
        <v>0</v>
      </c>
      <c r="BC17" s="18">
        <v>0</v>
      </c>
      <c r="BD17" s="23">
        <f t="shared" si="8"/>
        <v>40000</v>
      </c>
    </row>
    <row r="18" spans="1:56" x14ac:dyDescent="0.3">
      <c r="A18" t="s">
        <v>3</v>
      </c>
      <c r="B18" s="20" t="s">
        <v>16</v>
      </c>
      <c r="C18" s="21">
        <v>11632.88</v>
      </c>
      <c r="D18" s="22">
        <v>0</v>
      </c>
      <c r="E18" s="18">
        <v>0</v>
      </c>
      <c r="F18" s="18">
        <v>0</v>
      </c>
      <c r="G18" s="18">
        <v>0</v>
      </c>
      <c r="H18" s="18">
        <v>0</v>
      </c>
      <c r="I18" s="18">
        <v>10000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15000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v>0</v>
      </c>
      <c r="AG18" s="18">
        <v>0</v>
      </c>
      <c r="AH18" s="18">
        <v>0</v>
      </c>
      <c r="AI18" s="18">
        <v>0</v>
      </c>
      <c r="AJ18" s="18">
        <v>0</v>
      </c>
      <c r="AK18" s="18">
        <v>0</v>
      </c>
      <c r="AL18" s="18">
        <v>0</v>
      </c>
      <c r="AM18" s="18">
        <v>0</v>
      </c>
      <c r="AN18" s="18">
        <v>0</v>
      </c>
      <c r="AO18" s="18">
        <v>0</v>
      </c>
      <c r="AP18" s="18">
        <v>0</v>
      </c>
      <c r="AQ18" s="18">
        <v>27000</v>
      </c>
      <c r="AR18" s="18">
        <v>0</v>
      </c>
      <c r="AS18" s="18">
        <v>0</v>
      </c>
      <c r="AT18" s="18">
        <v>0</v>
      </c>
      <c r="AU18" s="18">
        <v>0</v>
      </c>
      <c r="AV18" s="18">
        <v>0</v>
      </c>
      <c r="AW18" s="18">
        <v>0</v>
      </c>
      <c r="AX18" s="18">
        <v>0</v>
      </c>
      <c r="AY18" s="18">
        <v>0</v>
      </c>
      <c r="AZ18" s="18">
        <v>0</v>
      </c>
      <c r="BA18" s="18">
        <v>0</v>
      </c>
      <c r="BB18" s="18">
        <v>0</v>
      </c>
      <c r="BC18" s="18">
        <v>0</v>
      </c>
      <c r="BD18" s="23">
        <f t="shared" si="8"/>
        <v>52000</v>
      </c>
    </row>
    <row r="19" spans="1:56" x14ac:dyDescent="0.3">
      <c r="A19" t="s">
        <v>3</v>
      </c>
      <c r="B19" s="20" t="s">
        <v>17</v>
      </c>
      <c r="C19" s="21">
        <v>956.13</v>
      </c>
      <c r="D19" s="22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18">
        <v>0</v>
      </c>
      <c r="AG19" s="18">
        <v>0</v>
      </c>
      <c r="AH19" s="18">
        <v>0</v>
      </c>
      <c r="AI19" s="18">
        <v>0</v>
      </c>
      <c r="AJ19" s="18">
        <v>0</v>
      </c>
      <c r="AK19" s="18">
        <v>0</v>
      </c>
      <c r="AL19" s="18">
        <v>0</v>
      </c>
      <c r="AM19" s="18">
        <v>0</v>
      </c>
      <c r="AN19" s="18">
        <v>0</v>
      </c>
      <c r="AO19" s="18">
        <v>0</v>
      </c>
      <c r="AP19" s="18">
        <v>0</v>
      </c>
      <c r="AQ19" s="18">
        <v>0</v>
      </c>
      <c r="AR19" s="18">
        <v>0</v>
      </c>
      <c r="AS19" s="18">
        <v>0</v>
      </c>
      <c r="AT19" s="18">
        <v>0</v>
      </c>
      <c r="AU19" s="18">
        <v>0</v>
      </c>
      <c r="AV19" s="18">
        <v>0</v>
      </c>
      <c r="AW19" s="18">
        <v>0</v>
      </c>
      <c r="AX19" s="18">
        <v>0</v>
      </c>
      <c r="AY19" s="18">
        <v>0</v>
      </c>
      <c r="AZ19" s="18">
        <v>0</v>
      </c>
      <c r="BA19" s="18">
        <v>0</v>
      </c>
      <c r="BB19" s="18">
        <v>0</v>
      </c>
      <c r="BC19" s="18">
        <v>0</v>
      </c>
      <c r="BD19" s="23">
        <f t="shared" si="8"/>
        <v>0</v>
      </c>
    </row>
    <row r="20" spans="1:56" x14ac:dyDescent="0.3">
      <c r="A20" t="s">
        <v>3</v>
      </c>
      <c r="B20" s="20" t="s">
        <v>18</v>
      </c>
      <c r="C20" s="21">
        <v>255436.75</v>
      </c>
      <c r="D20" s="22">
        <v>0</v>
      </c>
      <c r="E20" s="18">
        <v>27000</v>
      </c>
      <c r="F20" s="18">
        <v>33000</v>
      </c>
      <c r="G20" s="18">
        <v>30000</v>
      </c>
      <c r="H20" s="18">
        <v>0</v>
      </c>
      <c r="I20" s="18">
        <v>31000</v>
      </c>
      <c r="J20" s="18">
        <v>36000</v>
      </c>
      <c r="K20" s="18">
        <v>31000</v>
      </c>
      <c r="L20" s="18">
        <v>0</v>
      </c>
      <c r="M20" s="18">
        <v>15000</v>
      </c>
      <c r="N20" s="18">
        <v>29000</v>
      </c>
      <c r="O20" s="18">
        <v>8000</v>
      </c>
      <c r="P20" s="18">
        <v>0</v>
      </c>
      <c r="Q20" s="18">
        <v>0</v>
      </c>
      <c r="R20" s="18">
        <v>18000</v>
      </c>
      <c r="S20" s="18">
        <v>12000</v>
      </c>
      <c r="T20" s="18">
        <v>0</v>
      </c>
      <c r="U20" s="18">
        <v>0</v>
      </c>
      <c r="V20" s="18">
        <v>0</v>
      </c>
      <c r="W20" s="18">
        <v>18000</v>
      </c>
      <c r="X20" s="18">
        <v>21000</v>
      </c>
      <c r="Y20" s="18">
        <v>0</v>
      </c>
      <c r="Z20" s="18">
        <v>0</v>
      </c>
      <c r="AA20" s="18">
        <v>30000</v>
      </c>
      <c r="AB20" s="18">
        <v>24000</v>
      </c>
      <c r="AC20" s="18">
        <v>33000</v>
      </c>
      <c r="AD20" s="18">
        <v>13500</v>
      </c>
      <c r="AE20" s="18">
        <v>0</v>
      </c>
      <c r="AF20" s="18">
        <v>36000</v>
      </c>
      <c r="AG20" s="18">
        <v>38000</v>
      </c>
      <c r="AH20" s="18">
        <v>18000</v>
      </c>
      <c r="AI20" s="18">
        <v>0</v>
      </c>
      <c r="AJ20" s="18">
        <v>0</v>
      </c>
      <c r="AK20" s="18">
        <v>19000</v>
      </c>
      <c r="AL20" s="18">
        <v>28000</v>
      </c>
      <c r="AM20" s="18">
        <v>0</v>
      </c>
      <c r="AN20" s="18">
        <v>0</v>
      </c>
      <c r="AO20" s="18">
        <v>0</v>
      </c>
      <c r="AP20" s="18">
        <v>21000</v>
      </c>
      <c r="AQ20" s="18">
        <v>23000</v>
      </c>
      <c r="AR20" s="18">
        <v>0</v>
      </c>
      <c r="AS20" s="18">
        <v>0</v>
      </c>
      <c r="AT20" s="18">
        <v>29000</v>
      </c>
      <c r="AU20" s="18">
        <v>16000</v>
      </c>
      <c r="AV20" s="18">
        <v>25000</v>
      </c>
      <c r="AW20" s="18">
        <v>0</v>
      </c>
      <c r="AX20" s="18">
        <v>0</v>
      </c>
      <c r="AY20" s="18">
        <v>0</v>
      </c>
      <c r="AZ20" s="18">
        <v>0</v>
      </c>
      <c r="BA20" s="18">
        <v>0</v>
      </c>
      <c r="BB20" s="18">
        <v>0</v>
      </c>
      <c r="BC20" s="18">
        <v>0</v>
      </c>
      <c r="BD20" s="23">
        <f t="shared" si="8"/>
        <v>662500</v>
      </c>
    </row>
    <row r="21" spans="1:56" x14ac:dyDescent="0.3">
      <c r="A21" t="s">
        <v>3</v>
      </c>
      <c r="B21" s="20" t="s">
        <v>19</v>
      </c>
      <c r="C21" s="21">
        <v>17016.419999999998</v>
      </c>
      <c r="D21" s="22">
        <v>0</v>
      </c>
      <c r="E21" s="22">
        <v>20000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25000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18000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15000</v>
      </c>
      <c r="AG21" s="22">
        <v>0</v>
      </c>
      <c r="AH21" s="22">
        <v>0</v>
      </c>
      <c r="AI21" s="22">
        <v>0</v>
      </c>
      <c r="AJ21" s="22">
        <v>0</v>
      </c>
      <c r="AK21" s="22">
        <v>0</v>
      </c>
      <c r="AL21" s="22">
        <v>0</v>
      </c>
      <c r="AM21" s="22">
        <v>0</v>
      </c>
      <c r="AN21" s="22">
        <v>20000</v>
      </c>
      <c r="AO21" s="22">
        <v>0</v>
      </c>
      <c r="AP21" s="22">
        <v>0</v>
      </c>
      <c r="AQ21" s="22">
        <v>0</v>
      </c>
      <c r="AR21" s="22">
        <v>0</v>
      </c>
      <c r="AS21" s="22">
        <v>18000</v>
      </c>
      <c r="AT21" s="22">
        <v>0</v>
      </c>
      <c r="AU21" s="22">
        <v>0</v>
      </c>
      <c r="AV21" s="22">
        <v>0</v>
      </c>
      <c r="AW21" s="22">
        <v>0</v>
      </c>
      <c r="AX21" s="22">
        <v>0</v>
      </c>
      <c r="AY21" s="22">
        <v>0</v>
      </c>
      <c r="AZ21" s="18">
        <f>AZ20*1.9</f>
        <v>0</v>
      </c>
      <c r="BA21" s="18">
        <f>BA20*1.9</f>
        <v>0</v>
      </c>
      <c r="BB21" s="18">
        <f>BB20*1.9</f>
        <v>0</v>
      </c>
      <c r="BC21" s="18">
        <f>BC20*1.9</f>
        <v>0</v>
      </c>
      <c r="BD21" s="23">
        <f t="shared" si="8"/>
        <v>116000</v>
      </c>
    </row>
    <row r="22" spans="1:56" x14ac:dyDescent="0.3">
      <c r="A22" t="s">
        <v>3</v>
      </c>
      <c r="B22" s="20" t="s">
        <v>20</v>
      </c>
      <c r="C22" s="21">
        <v>10797.33</v>
      </c>
      <c r="D22" s="22">
        <v>0</v>
      </c>
      <c r="E22" s="18">
        <v>0</v>
      </c>
      <c r="F22" s="18">
        <v>0</v>
      </c>
      <c r="G22" s="18">
        <v>15000</v>
      </c>
      <c r="H22" s="18">
        <v>0</v>
      </c>
      <c r="I22" s="18">
        <v>0</v>
      </c>
      <c r="J22" s="18">
        <v>0</v>
      </c>
      <c r="K22" s="18">
        <v>0</v>
      </c>
      <c r="L22" s="18">
        <v>20000</v>
      </c>
      <c r="M22" s="18">
        <v>0</v>
      </c>
      <c r="N22" s="18">
        <v>0</v>
      </c>
      <c r="O22" s="18">
        <v>0</v>
      </c>
      <c r="P22" s="18">
        <v>0</v>
      </c>
      <c r="Q22" s="18">
        <v>15000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>
        <v>15000</v>
      </c>
      <c r="AB22" s="18">
        <v>0</v>
      </c>
      <c r="AC22" s="18">
        <v>0</v>
      </c>
      <c r="AD22" s="18">
        <v>0</v>
      </c>
      <c r="AE22" s="18">
        <v>0</v>
      </c>
      <c r="AF22" s="18">
        <v>0</v>
      </c>
      <c r="AG22" s="18">
        <v>0</v>
      </c>
      <c r="AH22" s="18">
        <v>15000</v>
      </c>
      <c r="AI22" s="18">
        <v>0</v>
      </c>
      <c r="AJ22" s="18">
        <v>0</v>
      </c>
      <c r="AK22" s="18">
        <v>0</v>
      </c>
      <c r="AL22" s="18">
        <v>0</v>
      </c>
      <c r="AM22" s="18">
        <v>15000</v>
      </c>
      <c r="AN22" s="18">
        <v>0</v>
      </c>
      <c r="AO22" s="18">
        <v>0</v>
      </c>
      <c r="AP22" s="18">
        <v>0</v>
      </c>
      <c r="AQ22" s="18">
        <v>0</v>
      </c>
      <c r="AR22" s="18">
        <v>0</v>
      </c>
      <c r="AS22" s="18">
        <v>0</v>
      </c>
      <c r="AT22" s="18">
        <v>0</v>
      </c>
      <c r="AU22" s="18">
        <v>0</v>
      </c>
      <c r="AV22" s="18">
        <v>15000</v>
      </c>
      <c r="AW22" s="18">
        <v>0</v>
      </c>
      <c r="AX22" s="18">
        <v>0</v>
      </c>
      <c r="AY22" s="18">
        <v>0</v>
      </c>
      <c r="AZ22" s="18">
        <v>0</v>
      </c>
      <c r="BA22" s="18">
        <v>0</v>
      </c>
      <c r="BB22" s="18">
        <v>0</v>
      </c>
      <c r="BC22" s="18">
        <v>0</v>
      </c>
      <c r="BD22" s="23">
        <f t="shared" si="8"/>
        <v>110000</v>
      </c>
    </row>
    <row r="23" spans="1:56" x14ac:dyDescent="0.3">
      <c r="A23" t="s">
        <v>3</v>
      </c>
      <c r="B23" s="20" t="s">
        <v>21</v>
      </c>
      <c r="C23" s="21">
        <v>24859.51</v>
      </c>
      <c r="D23" s="22">
        <v>0</v>
      </c>
      <c r="E23" s="18">
        <v>0</v>
      </c>
      <c r="F23" s="18">
        <v>0</v>
      </c>
      <c r="G23" s="18">
        <v>20000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20000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20000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20000</v>
      </c>
      <c r="AC23" s="18">
        <v>0</v>
      </c>
      <c r="AD23" s="18">
        <v>0</v>
      </c>
      <c r="AE23" s="18">
        <v>0</v>
      </c>
      <c r="AF23" s="18">
        <v>0</v>
      </c>
      <c r="AG23" s="18">
        <v>0</v>
      </c>
      <c r="AH23" s="18">
        <v>0</v>
      </c>
      <c r="AI23" s="18">
        <v>20000</v>
      </c>
      <c r="AJ23" s="18">
        <v>0</v>
      </c>
      <c r="AK23" s="18">
        <v>0</v>
      </c>
      <c r="AL23" s="18">
        <v>0</v>
      </c>
      <c r="AM23" s="18">
        <v>0</v>
      </c>
      <c r="AN23" s="18">
        <v>0</v>
      </c>
      <c r="AO23" s="18">
        <v>20000</v>
      </c>
      <c r="AP23" s="18">
        <v>0</v>
      </c>
      <c r="AQ23" s="18">
        <v>0</v>
      </c>
      <c r="AR23" s="18">
        <v>0</v>
      </c>
      <c r="AS23" s="18">
        <v>0</v>
      </c>
      <c r="AT23" s="18">
        <v>0</v>
      </c>
      <c r="AU23" s="18">
        <v>0</v>
      </c>
      <c r="AV23" s="18">
        <v>0</v>
      </c>
      <c r="AW23" s="18">
        <v>0</v>
      </c>
      <c r="AX23" s="18">
        <v>0</v>
      </c>
      <c r="AY23" s="18">
        <v>0</v>
      </c>
      <c r="AZ23" s="18">
        <v>0</v>
      </c>
      <c r="BA23" s="18">
        <v>0</v>
      </c>
      <c r="BB23" s="18">
        <v>0</v>
      </c>
      <c r="BC23" s="18">
        <v>0</v>
      </c>
      <c r="BD23" s="23">
        <f t="shared" si="8"/>
        <v>120000</v>
      </c>
    </row>
    <row r="24" spans="1:56" x14ac:dyDescent="0.3">
      <c r="A24" t="s">
        <v>3</v>
      </c>
      <c r="B24" s="20" t="s">
        <v>22</v>
      </c>
      <c r="C24" s="16">
        <v>7</v>
      </c>
      <c r="D24" s="22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18">
        <v>0</v>
      </c>
      <c r="AA24" s="18">
        <v>0</v>
      </c>
      <c r="AB24" s="18">
        <v>0</v>
      </c>
      <c r="AC24" s="18">
        <v>0</v>
      </c>
      <c r="AD24" s="18">
        <v>0</v>
      </c>
      <c r="AE24" s="18">
        <v>0</v>
      </c>
      <c r="AF24" s="18">
        <v>0</v>
      </c>
      <c r="AG24" s="18">
        <v>0</v>
      </c>
      <c r="AH24" s="18">
        <v>0</v>
      </c>
      <c r="AI24" s="18">
        <v>0</v>
      </c>
      <c r="AJ24" s="18">
        <v>0</v>
      </c>
      <c r="AK24" s="18">
        <v>0</v>
      </c>
      <c r="AL24" s="18">
        <v>0</v>
      </c>
      <c r="AM24" s="18">
        <v>0</v>
      </c>
      <c r="AN24" s="18">
        <v>0</v>
      </c>
      <c r="AO24" s="18">
        <v>0</v>
      </c>
      <c r="AP24" s="18">
        <v>0</v>
      </c>
      <c r="AQ24" s="18">
        <v>0</v>
      </c>
      <c r="AR24" s="18">
        <v>0</v>
      </c>
      <c r="AS24" s="18">
        <v>0</v>
      </c>
      <c r="AT24" s="18">
        <v>0</v>
      </c>
      <c r="AU24" s="18">
        <v>0</v>
      </c>
      <c r="AV24" s="18">
        <v>0</v>
      </c>
      <c r="AW24" s="18">
        <v>0</v>
      </c>
      <c r="AX24" s="18">
        <v>0</v>
      </c>
      <c r="AY24" s="18">
        <v>0</v>
      </c>
      <c r="AZ24" s="18">
        <v>0</v>
      </c>
      <c r="BA24" s="18">
        <v>0</v>
      </c>
      <c r="BB24" s="18">
        <v>0</v>
      </c>
      <c r="BC24" s="18">
        <v>0</v>
      </c>
      <c r="BD24" s="23">
        <f t="shared" si="8"/>
        <v>0</v>
      </c>
    </row>
    <row r="25" spans="1:56" x14ac:dyDescent="0.3">
      <c r="A25" t="s">
        <v>3</v>
      </c>
      <c r="B25" s="20" t="s">
        <v>23</v>
      </c>
      <c r="C25" s="21">
        <v>1584.23</v>
      </c>
      <c r="D25" s="22">
        <v>0</v>
      </c>
      <c r="E25" s="18">
        <v>0</v>
      </c>
      <c r="F25" s="18">
        <v>20000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8">
        <v>0</v>
      </c>
      <c r="AA25" s="18">
        <v>20000</v>
      </c>
      <c r="AB25" s="18">
        <v>0</v>
      </c>
      <c r="AC25" s="18">
        <v>0</v>
      </c>
      <c r="AD25" s="18">
        <v>0</v>
      </c>
      <c r="AE25" s="18">
        <v>0</v>
      </c>
      <c r="AF25" s="18">
        <v>0</v>
      </c>
      <c r="AG25" s="18">
        <v>0</v>
      </c>
      <c r="AH25" s="18">
        <v>0</v>
      </c>
      <c r="AI25" s="18">
        <v>0</v>
      </c>
      <c r="AJ25" s="18">
        <v>0</v>
      </c>
      <c r="AK25" s="18">
        <v>0</v>
      </c>
      <c r="AL25" s="18">
        <v>0</v>
      </c>
      <c r="AM25" s="18">
        <v>0</v>
      </c>
      <c r="AN25" s="18">
        <v>0</v>
      </c>
      <c r="AO25" s="18">
        <v>0</v>
      </c>
      <c r="AP25" s="18">
        <v>0</v>
      </c>
      <c r="AQ25" s="18">
        <v>0</v>
      </c>
      <c r="AR25" s="18">
        <v>15000</v>
      </c>
      <c r="AS25" s="18">
        <v>0</v>
      </c>
      <c r="AT25" s="18">
        <v>0</v>
      </c>
      <c r="AU25" s="18">
        <v>0</v>
      </c>
      <c r="AV25" s="18">
        <v>0</v>
      </c>
      <c r="AW25" s="18">
        <v>0</v>
      </c>
      <c r="AX25" s="18">
        <v>0</v>
      </c>
      <c r="AY25" s="18">
        <v>0</v>
      </c>
      <c r="AZ25" s="18">
        <v>0</v>
      </c>
      <c r="BA25" s="18">
        <v>0</v>
      </c>
      <c r="BB25" s="18">
        <v>0</v>
      </c>
      <c r="BC25" s="18">
        <v>0</v>
      </c>
      <c r="BD25" s="23">
        <f t="shared" si="8"/>
        <v>55000</v>
      </c>
    </row>
    <row r="26" spans="1:56" x14ac:dyDescent="0.3">
      <c r="A26" t="s">
        <v>3</v>
      </c>
      <c r="B26" s="20" t="s">
        <v>24</v>
      </c>
      <c r="C26" s="21">
        <v>118059.4</v>
      </c>
      <c r="D26" s="22">
        <v>0</v>
      </c>
      <c r="E26" s="18">
        <v>0</v>
      </c>
      <c r="F26" s="18">
        <v>0</v>
      </c>
      <c r="G26" s="18">
        <v>0</v>
      </c>
      <c r="H26" s="18">
        <v>0</v>
      </c>
      <c r="I26" s="18">
        <v>42000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50000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39000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32000</v>
      </c>
      <c r="AF26" s="18">
        <v>0</v>
      </c>
      <c r="AG26" s="18">
        <v>0</v>
      </c>
      <c r="AH26" s="18">
        <v>0</v>
      </c>
      <c r="AI26" s="18">
        <v>0</v>
      </c>
      <c r="AJ26" s="18">
        <v>0</v>
      </c>
      <c r="AK26" s="18">
        <v>0</v>
      </c>
      <c r="AL26" s="18">
        <v>42000</v>
      </c>
      <c r="AM26" s="18">
        <v>0</v>
      </c>
      <c r="AN26" s="18">
        <v>0</v>
      </c>
      <c r="AO26" s="18">
        <v>0</v>
      </c>
      <c r="AP26" s="18">
        <v>0</v>
      </c>
      <c r="AQ26" s="18">
        <v>0</v>
      </c>
      <c r="AR26" s="18">
        <v>0</v>
      </c>
      <c r="AS26" s="18">
        <v>56000</v>
      </c>
      <c r="AT26" s="18">
        <v>0</v>
      </c>
      <c r="AU26" s="18">
        <v>0</v>
      </c>
      <c r="AV26" s="18">
        <v>0</v>
      </c>
      <c r="AW26" s="18">
        <v>0</v>
      </c>
      <c r="AX26" s="18">
        <v>0</v>
      </c>
      <c r="AY26" s="18">
        <v>0</v>
      </c>
      <c r="AZ26" s="18">
        <v>0</v>
      </c>
      <c r="BA26" s="18">
        <v>0</v>
      </c>
      <c r="BB26" s="18">
        <v>0</v>
      </c>
      <c r="BC26" s="18">
        <v>0</v>
      </c>
      <c r="BD26" s="23">
        <f t="shared" si="8"/>
        <v>261000</v>
      </c>
    </row>
    <row r="27" spans="1:56" x14ac:dyDescent="0.3">
      <c r="A27" t="s">
        <v>3</v>
      </c>
      <c r="B27" s="20" t="s">
        <v>25</v>
      </c>
      <c r="C27" s="21">
        <v>2879.02</v>
      </c>
      <c r="D27" s="22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10000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  <c r="AH27" s="18">
        <v>0</v>
      </c>
      <c r="AI27" s="18">
        <v>0</v>
      </c>
      <c r="AJ27" s="18">
        <v>0</v>
      </c>
      <c r="AK27" s="18">
        <v>0</v>
      </c>
      <c r="AL27" s="18">
        <v>0</v>
      </c>
      <c r="AM27" s="18">
        <v>0</v>
      </c>
      <c r="AN27" s="18">
        <v>0</v>
      </c>
      <c r="AO27" s="18">
        <v>14000</v>
      </c>
      <c r="AP27" s="18">
        <v>0</v>
      </c>
      <c r="AQ27" s="18">
        <v>0</v>
      </c>
      <c r="AR27" s="18">
        <v>0</v>
      </c>
      <c r="AS27" s="18">
        <v>0</v>
      </c>
      <c r="AT27" s="18">
        <v>0</v>
      </c>
      <c r="AU27" s="18">
        <v>0</v>
      </c>
      <c r="AV27" s="18">
        <v>0</v>
      </c>
      <c r="AW27" s="18">
        <v>0</v>
      </c>
      <c r="AX27" s="18">
        <v>0</v>
      </c>
      <c r="AY27" s="18">
        <v>0</v>
      </c>
      <c r="AZ27" s="18">
        <v>0</v>
      </c>
      <c r="BA27" s="18">
        <v>0</v>
      </c>
      <c r="BB27" s="18">
        <v>0</v>
      </c>
      <c r="BC27" s="18">
        <v>0</v>
      </c>
      <c r="BD27" s="23">
        <f t="shared" si="8"/>
        <v>24000</v>
      </c>
    </row>
    <row r="28" spans="1:56" x14ac:dyDescent="0.3">
      <c r="A28" t="s">
        <v>3</v>
      </c>
      <c r="B28" s="20" t="s">
        <v>26</v>
      </c>
      <c r="C28" s="21">
        <v>11347.73</v>
      </c>
      <c r="D28" s="22">
        <v>0</v>
      </c>
      <c r="E28" s="18">
        <v>0</v>
      </c>
      <c r="F28" s="18">
        <v>20000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20000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20000</v>
      </c>
      <c r="X28" s="18">
        <v>0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18">
        <v>20000</v>
      </c>
      <c r="AF28" s="18">
        <v>0</v>
      </c>
      <c r="AG28" s="18">
        <v>0</v>
      </c>
      <c r="AH28" s="18">
        <v>0</v>
      </c>
      <c r="AI28" s="18">
        <v>0</v>
      </c>
      <c r="AJ28" s="18">
        <v>0</v>
      </c>
      <c r="AK28" s="18">
        <v>0</v>
      </c>
      <c r="AL28" s="18">
        <v>0</v>
      </c>
      <c r="AM28" s="18">
        <v>0</v>
      </c>
      <c r="AN28" s="18">
        <v>20000</v>
      </c>
      <c r="AO28" s="18">
        <v>0</v>
      </c>
      <c r="AP28" s="18">
        <v>0</v>
      </c>
      <c r="AQ28" s="18">
        <v>0</v>
      </c>
      <c r="AR28" s="18">
        <v>0</v>
      </c>
      <c r="AS28" s="18">
        <v>0</v>
      </c>
      <c r="AT28" s="18">
        <v>0</v>
      </c>
      <c r="AU28" s="18">
        <v>20000</v>
      </c>
      <c r="AV28" s="18">
        <v>0</v>
      </c>
      <c r="AW28" s="18">
        <v>0</v>
      </c>
      <c r="AX28" s="18">
        <v>0</v>
      </c>
      <c r="AY28" s="18">
        <v>0</v>
      </c>
      <c r="AZ28" s="18">
        <v>0</v>
      </c>
      <c r="BA28" s="18">
        <v>0</v>
      </c>
      <c r="BB28" s="18">
        <v>0</v>
      </c>
      <c r="BC28" s="18">
        <v>0</v>
      </c>
      <c r="BD28" s="23">
        <f t="shared" si="8"/>
        <v>120000</v>
      </c>
    </row>
    <row r="29" spans="1:56" x14ac:dyDescent="0.3">
      <c r="A29" t="s">
        <v>3</v>
      </c>
      <c r="B29" s="20" t="s">
        <v>27</v>
      </c>
      <c r="C29" s="21">
        <v>4463.82</v>
      </c>
      <c r="D29" s="22">
        <v>0</v>
      </c>
      <c r="E29" s="18">
        <v>0</v>
      </c>
      <c r="F29" s="18">
        <v>0</v>
      </c>
      <c r="G29" s="18">
        <v>0</v>
      </c>
      <c r="H29" s="18">
        <v>4000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8000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18">
        <v>0</v>
      </c>
      <c r="Y29" s="18">
        <v>0</v>
      </c>
      <c r="Z29" s="18">
        <v>0</v>
      </c>
      <c r="AA29" s="18">
        <v>0</v>
      </c>
      <c r="AB29" s="18">
        <v>0</v>
      </c>
      <c r="AC29" s="18">
        <v>0</v>
      </c>
      <c r="AD29" s="18">
        <v>0</v>
      </c>
      <c r="AE29" s="18">
        <v>0</v>
      </c>
      <c r="AF29" s="18">
        <v>4000</v>
      </c>
      <c r="AG29" s="18">
        <v>0</v>
      </c>
      <c r="AH29" s="18">
        <v>0</v>
      </c>
      <c r="AI29" s="18">
        <v>0</v>
      </c>
      <c r="AJ29" s="18">
        <v>0</v>
      </c>
      <c r="AK29" s="18">
        <v>0</v>
      </c>
      <c r="AL29" s="18">
        <v>0</v>
      </c>
      <c r="AM29" s="18">
        <v>0</v>
      </c>
      <c r="AN29" s="18">
        <v>6000</v>
      </c>
      <c r="AO29" s="18">
        <v>0</v>
      </c>
      <c r="AP29" s="18">
        <v>0</v>
      </c>
      <c r="AQ29" s="18">
        <v>0</v>
      </c>
      <c r="AR29" s="18">
        <v>0</v>
      </c>
      <c r="AS29" s="18">
        <v>0</v>
      </c>
      <c r="AT29" s="18">
        <v>0</v>
      </c>
      <c r="AU29" s="18">
        <v>0</v>
      </c>
      <c r="AV29" s="18">
        <v>0</v>
      </c>
      <c r="AW29" s="18">
        <v>4000</v>
      </c>
      <c r="AX29" s="18">
        <v>0</v>
      </c>
      <c r="AY29" s="18">
        <v>0</v>
      </c>
      <c r="AZ29" s="18">
        <v>0</v>
      </c>
      <c r="BA29" s="18">
        <v>0</v>
      </c>
      <c r="BB29" s="18">
        <v>0</v>
      </c>
      <c r="BC29" s="18">
        <v>0</v>
      </c>
      <c r="BD29" s="23">
        <f t="shared" si="8"/>
        <v>26000</v>
      </c>
    </row>
    <row r="30" spans="1:56" x14ac:dyDescent="0.3">
      <c r="A30" t="s">
        <v>3</v>
      </c>
      <c r="B30" s="20" t="s">
        <v>28</v>
      </c>
      <c r="C30" s="21">
        <v>33.6</v>
      </c>
      <c r="D30" s="22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18">
        <v>0</v>
      </c>
      <c r="Y30" s="18">
        <v>0</v>
      </c>
      <c r="Z30" s="18">
        <v>0</v>
      </c>
      <c r="AA30" s="18">
        <v>0</v>
      </c>
      <c r="AB30" s="18">
        <v>0</v>
      </c>
      <c r="AC30" s="18">
        <v>0</v>
      </c>
      <c r="AD30" s="18">
        <v>0</v>
      </c>
      <c r="AE30" s="18">
        <v>0</v>
      </c>
      <c r="AF30" s="18">
        <v>0</v>
      </c>
      <c r="AG30" s="18">
        <v>0</v>
      </c>
      <c r="AH30" s="18">
        <v>0</v>
      </c>
      <c r="AI30" s="18">
        <v>0</v>
      </c>
      <c r="AJ30" s="18">
        <v>0</v>
      </c>
      <c r="AK30" s="18">
        <v>0</v>
      </c>
      <c r="AL30" s="18">
        <v>0</v>
      </c>
      <c r="AM30" s="18">
        <v>0</v>
      </c>
      <c r="AN30" s="18">
        <v>0</v>
      </c>
      <c r="AO30" s="18">
        <v>0</v>
      </c>
      <c r="AP30" s="18">
        <v>0</v>
      </c>
      <c r="AQ30" s="18">
        <v>0</v>
      </c>
      <c r="AR30" s="18">
        <v>0</v>
      </c>
      <c r="AS30" s="18">
        <v>0</v>
      </c>
      <c r="AT30" s="18">
        <v>0</v>
      </c>
      <c r="AU30" s="18">
        <v>0</v>
      </c>
      <c r="AV30" s="18">
        <v>0</v>
      </c>
      <c r="AW30" s="18">
        <v>0</v>
      </c>
      <c r="AX30" s="18">
        <v>0</v>
      </c>
      <c r="AY30" s="18">
        <v>0</v>
      </c>
      <c r="AZ30" s="18">
        <v>0</v>
      </c>
      <c r="BA30" s="18">
        <v>0</v>
      </c>
      <c r="BB30" s="18">
        <v>0</v>
      </c>
      <c r="BC30" s="18">
        <v>0</v>
      </c>
      <c r="BD30" s="23">
        <f t="shared" si="8"/>
        <v>0</v>
      </c>
    </row>
    <row r="31" spans="1:56" x14ac:dyDescent="0.3">
      <c r="A31" t="s">
        <v>3</v>
      </c>
      <c r="B31" s="20" t="s">
        <v>29</v>
      </c>
      <c r="C31" s="21">
        <v>315.92</v>
      </c>
      <c r="D31" s="22">
        <v>0</v>
      </c>
      <c r="E31" s="18">
        <v>20000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18000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>
        <v>22000</v>
      </c>
      <c r="Y31" s="18">
        <v>0</v>
      </c>
      <c r="Z31" s="18">
        <v>0</v>
      </c>
      <c r="AA31" s="18">
        <v>0</v>
      </c>
      <c r="AB31" s="18">
        <v>0</v>
      </c>
      <c r="AC31" s="18">
        <v>0</v>
      </c>
      <c r="AD31" s="18">
        <v>0</v>
      </c>
      <c r="AE31" s="18">
        <v>0</v>
      </c>
      <c r="AF31" s="18">
        <v>0</v>
      </c>
      <c r="AG31" s="18">
        <v>0</v>
      </c>
      <c r="AH31" s="18">
        <v>0</v>
      </c>
      <c r="AI31" s="18">
        <v>0</v>
      </c>
      <c r="AJ31" s="18">
        <v>0</v>
      </c>
      <c r="AK31" s="18">
        <v>28000</v>
      </c>
      <c r="AL31" s="18">
        <v>0</v>
      </c>
      <c r="AM31" s="18">
        <v>0</v>
      </c>
      <c r="AN31" s="18">
        <v>0</v>
      </c>
      <c r="AO31" s="18">
        <v>0</v>
      </c>
      <c r="AP31" s="18">
        <v>0</v>
      </c>
      <c r="AQ31" s="18">
        <v>0</v>
      </c>
      <c r="AR31" s="18">
        <v>0</v>
      </c>
      <c r="AS31" s="18">
        <v>24000</v>
      </c>
      <c r="AT31" s="18">
        <v>0</v>
      </c>
      <c r="AU31" s="18">
        <v>0</v>
      </c>
      <c r="AV31" s="18">
        <v>0</v>
      </c>
      <c r="AW31" s="18">
        <v>0</v>
      </c>
      <c r="AX31" s="18">
        <v>0</v>
      </c>
      <c r="AY31" s="18">
        <v>0</v>
      </c>
      <c r="AZ31" s="18">
        <v>0</v>
      </c>
      <c r="BA31" s="18">
        <v>0</v>
      </c>
      <c r="BB31" s="18">
        <v>0</v>
      </c>
      <c r="BC31" s="18">
        <v>0</v>
      </c>
      <c r="BD31" s="23">
        <f t="shared" si="8"/>
        <v>112000</v>
      </c>
    </row>
    <row r="32" spans="1:56" x14ac:dyDescent="0.3">
      <c r="A32" t="s">
        <v>3</v>
      </c>
      <c r="B32" s="20" t="s">
        <v>30</v>
      </c>
      <c r="C32" s="21">
        <v>19870.21</v>
      </c>
      <c r="D32" s="22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  <c r="X32" s="18">
        <v>0</v>
      </c>
      <c r="Y32" s="18">
        <v>0</v>
      </c>
      <c r="Z32" s="18">
        <v>0</v>
      </c>
      <c r="AA32" s="18">
        <v>0</v>
      </c>
      <c r="AB32" s="18">
        <v>0</v>
      </c>
      <c r="AC32" s="18">
        <v>0</v>
      </c>
      <c r="AD32" s="18">
        <v>0</v>
      </c>
      <c r="AE32" s="18">
        <v>0</v>
      </c>
      <c r="AF32" s="18">
        <v>0</v>
      </c>
      <c r="AG32" s="18">
        <v>0</v>
      </c>
      <c r="AH32" s="18">
        <v>0</v>
      </c>
      <c r="AI32" s="18">
        <v>0</v>
      </c>
      <c r="AJ32" s="18">
        <v>0</v>
      </c>
      <c r="AK32" s="18">
        <v>0</v>
      </c>
      <c r="AL32" s="18">
        <v>0</v>
      </c>
      <c r="AM32" s="18">
        <v>0</v>
      </c>
      <c r="AN32" s="18">
        <v>0</v>
      </c>
      <c r="AO32" s="18">
        <v>0</v>
      </c>
      <c r="AP32" s="18">
        <v>0</v>
      </c>
      <c r="AQ32" s="18">
        <v>0</v>
      </c>
      <c r="AR32" s="18">
        <v>0</v>
      </c>
      <c r="AS32" s="18">
        <v>0</v>
      </c>
      <c r="AT32" s="18">
        <v>0</v>
      </c>
      <c r="AU32" s="18">
        <v>0</v>
      </c>
      <c r="AV32" s="18">
        <v>0</v>
      </c>
      <c r="AW32" s="18">
        <v>0</v>
      </c>
      <c r="AX32" s="18">
        <v>0</v>
      </c>
      <c r="AY32" s="18">
        <v>0</v>
      </c>
      <c r="AZ32" s="18">
        <v>0</v>
      </c>
      <c r="BA32" s="18">
        <v>0</v>
      </c>
      <c r="BB32" s="18">
        <v>0</v>
      </c>
      <c r="BC32" s="18">
        <v>0</v>
      </c>
      <c r="BD32" s="23">
        <f t="shared" si="8"/>
        <v>0</v>
      </c>
    </row>
    <row r="33" spans="1:56" x14ac:dyDescent="0.3">
      <c r="A33" t="s">
        <v>3</v>
      </c>
      <c r="B33" s="20" t="s">
        <v>31</v>
      </c>
      <c r="C33" s="21">
        <v>1149.72</v>
      </c>
      <c r="D33" s="22">
        <v>0</v>
      </c>
      <c r="E33" s="18">
        <v>0</v>
      </c>
      <c r="F33" s="18">
        <v>0</v>
      </c>
      <c r="G33" s="18">
        <v>0</v>
      </c>
      <c r="H33" s="18">
        <v>0</v>
      </c>
      <c r="I33" s="18">
        <v>2000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18">
        <v>0</v>
      </c>
      <c r="U33" s="18">
        <v>0</v>
      </c>
      <c r="V33" s="18">
        <v>2000</v>
      </c>
      <c r="W33" s="18">
        <v>0</v>
      </c>
      <c r="X33" s="18">
        <v>0</v>
      </c>
      <c r="Y33" s="18">
        <v>0</v>
      </c>
      <c r="Z33" s="18">
        <v>0</v>
      </c>
      <c r="AA33" s="18">
        <v>0</v>
      </c>
      <c r="AB33" s="18">
        <v>0</v>
      </c>
      <c r="AC33" s="18">
        <v>0</v>
      </c>
      <c r="AD33" s="18">
        <v>0</v>
      </c>
      <c r="AE33" s="18">
        <v>0</v>
      </c>
      <c r="AF33" s="18">
        <v>0</v>
      </c>
      <c r="AG33" s="18">
        <v>0</v>
      </c>
      <c r="AH33" s="18">
        <v>0</v>
      </c>
      <c r="AI33" s="18">
        <v>0</v>
      </c>
      <c r="AJ33" s="18">
        <v>0</v>
      </c>
      <c r="AK33" s="18">
        <v>2000</v>
      </c>
      <c r="AL33" s="18">
        <v>0</v>
      </c>
      <c r="AM33" s="18">
        <v>0</v>
      </c>
      <c r="AN33" s="18">
        <v>0</v>
      </c>
      <c r="AO33" s="18">
        <v>0</v>
      </c>
      <c r="AP33" s="18">
        <v>0</v>
      </c>
      <c r="AQ33" s="18">
        <v>0</v>
      </c>
      <c r="AR33" s="18">
        <v>0</v>
      </c>
      <c r="AS33" s="18">
        <v>0</v>
      </c>
      <c r="AT33" s="18">
        <v>0</v>
      </c>
      <c r="AU33" s="18">
        <v>0</v>
      </c>
      <c r="AV33" s="18">
        <v>0</v>
      </c>
      <c r="AW33" s="18">
        <v>0</v>
      </c>
      <c r="AX33" s="18">
        <v>0</v>
      </c>
      <c r="AY33" s="18">
        <v>0</v>
      </c>
      <c r="AZ33" s="18">
        <v>0</v>
      </c>
      <c r="BA33" s="18">
        <v>0</v>
      </c>
      <c r="BB33" s="18">
        <v>0</v>
      </c>
      <c r="BC33" s="18">
        <v>0</v>
      </c>
      <c r="BD33" s="23">
        <f t="shared" si="8"/>
        <v>6000</v>
      </c>
    </row>
    <row r="34" spans="1:56" x14ac:dyDescent="0.3">
      <c r="A34" t="s">
        <v>3</v>
      </c>
      <c r="B34" s="20" t="s">
        <v>32</v>
      </c>
      <c r="C34" s="21">
        <v>69162.399999999994</v>
      </c>
      <c r="D34" s="22">
        <v>0</v>
      </c>
      <c r="E34" s="18">
        <v>0</v>
      </c>
      <c r="F34" s="18">
        <v>18000</v>
      </c>
      <c r="G34" s="18">
        <v>0</v>
      </c>
      <c r="H34" s="18">
        <v>0</v>
      </c>
      <c r="I34" s="18">
        <v>10000</v>
      </c>
      <c r="J34" s="18">
        <v>0</v>
      </c>
      <c r="K34" s="18">
        <v>0</v>
      </c>
      <c r="L34" s="18">
        <v>0</v>
      </c>
      <c r="M34" s="18">
        <v>0</v>
      </c>
      <c r="N34" s="18">
        <v>15000</v>
      </c>
      <c r="O34" s="18">
        <v>0</v>
      </c>
      <c r="P34" s="18">
        <v>0</v>
      </c>
      <c r="Q34" s="18">
        <v>0</v>
      </c>
      <c r="R34" s="18">
        <v>20000</v>
      </c>
      <c r="S34" s="18">
        <v>0</v>
      </c>
      <c r="T34" s="18">
        <v>0</v>
      </c>
      <c r="U34" s="18">
        <v>0</v>
      </c>
      <c r="V34" s="18">
        <v>0</v>
      </c>
      <c r="W34" s="18">
        <v>25000</v>
      </c>
      <c r="X34" s="18">
        <v>0</v>
      </c>
      <c r="Y34" s="18">
        <v>0</v>
      </c>
      <c r="Z34" s="18">
        <v>0</v>
      </c>
      <c r="AA34" s="18">
        <v>0</v>
      </c>
      <c r="AB34" s="18">
        <v>0</v>
      </c>
      <c r="AC34" s="18">
        <v>0</v>
      </c>
      <c r="AD34" s="18">
        <v>29000</v>
      </c>
      <c r="AE34" s="18">
        <v>0</v>
      </c>
      <c r="AF34" s="18">
        <v>0</v>
      </c>
      <c r="AG34" s="18">
        <v>0</v>
      </c>
      <c r="AH34" s="18">
        <v>0</v>
      </c>
      <c r="AI34" s="18">
        <v>0</v>
      </c>
      <c r="AJ34" s="18">
        <v>0</v>
      </c>
      <c r="AK34" s="18">
        <v>0</v>
      </c>
      <c r="AL34" s="18">
        <v>0</v>
      </c>
      <c r="AM34" s="18">
        <v>0</v>
      </c>
      <c r="AN34" s="18">
        <v>0</v>
      </c>
      <c r="AO34" s="18">
        <v>22000</v>
      </c>
      <c r="AP34" s="18">
        <v>0</v>
      </c>
      <c r="AQ34" s="18">
        <v>0</v>
      </c>
      <c r="AR34" s="18">
        <v>0</v>
      </c>
      <c r="AS34" s="18">
        <v>0</v>
      </c>
      <c r="AT34" s="18">
        <v>0</v>
      </c>
      <c r="AU34" s="18">
        <v>0</v>
      </c>
      <c r="AV34" s="18">
        <v>0</v>
      </c>
      <c r="AW34" s="18">
        <v>0</v>
      </c>
      <c r="AX34" s="18">
        <v>0</v>
      </c>
      <c r="AY34" s="18">
        <v>0</v>
      </c>
      <c r="AZ34" s="18">
        <v>0</v>
      </c>
      <c r="BA34" s="18">
        <v>0</v>
      </c>
      <c r="BB34" s="18">
        <v>0</v>
      </c>
      <c r="BC34" s="18">
        <v>0</v>
      </c>
      <c r="BD34" s="23">
        <f t="shared" si="8"/>
        <v>139000</v>
      </c>
    </row>
    <row r="35" spans="1:56" x14ac:dyDescent="0.3">
      <c r="A35" t="s">
        <v>3</v>
      </c>
      <c r="B35" s="20" t="s">
        <v>33</v>
      </c>
      <c r="C35" s="21">
        <v>415155.64</v>
      </c>
      <c r="D35" s="22">
        <v>0</v>
      </c>
      <c r="E35" s="18">
        <v>0</v>
      </c>
      <c r="F35" s="18">
        <v>100000</v>
      </c>
      <c r="G35" s="18">
        <v>100000</v>
      </c>
      <c r="H35" s="18">
        <v>0</v>
      </c>
      <c r="I35" s="18">
        <v>100000</v>
      </c>
      <c r="J35" s="18">
        <v>72000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90000</v>
      </c>
      <c r="S35" s="18">
        <v>80000</v>
      </c>
      <c r="T35" s="18">
        <v>70000</v>
      </c>
      <c r="U35" s="18">
        <v>0</v>
      </c>
      <c r="V35" s="18">
        <v>0</v>
      </c>
      <c r="W35" s="18">
        <v>100000</v>
      </c>
      <c r="X35" s="18">
        <v>0</v>
      </c>
      <c r="Y35" s="18">
        <v>0</v>
      </c>
      <c r="Z35" s="18">
        <v>0</v>
      </c>
      <c r="AA35" s="18">
        <v>100000</v>
      </c>
      <c r="AB35" s="18">
        <v>100000</v>
      </c>
      <c r="AC35" s="18">
        <v>100000</v>
      </c>
      <c r="AD35" s="18">
        <v>0</v>
      </c>
      <c r="AE35" s="18">
        <v>0</v>
      </c>
      <c r="AF35" s="18">
        <v>0</v>
      </c>
      <c r="AG35" s="18">
        <v>0</v>
      </c>
      <c r="AH35" s="18">
        <v>0</v>
      </c>
      <c r="AI35" s="18">
        <v>0</v>
      </c>
      <c r="AJ35" s="18">
        <v>0</v>
      </c>
      <c r="AK35" s="18">
        <v>0</v>
      </c>
      <c r="AL35" s="18">
        <v>100000</v>
      </c>
      <c r="AM35" s="18">
        <v>0</v>
      </c>
      <c r="AN35" s="18">
        <v>0</v>
      </c>
      <c r="AO35" s="18">
        <v>0</v>
      </c>
      <c r="AP35" s="18">
        <v>100000</v>
      </c>
      <c r="AQ35" s="18">
        <v>0</v>
      </c>
      <c r="AR35" s="18">
        <v>0</v>
      </c>
      <c r="AS35" s="18">
        <v>0</v>
      </c>
      <c r="AT35" s="18">
        <v>0</v>
      </c>
      <c r="AU35" s="18">
        <v>0</v>
      </c>
      <c r="AV35" s="18">
        <v>10000</v>
      </c>
      <c r="AW35" s="18">
        <v>0</v>
      </c>
      <c r="AX35" s="18">
        <v>0</v>
      </c>
      <c r="AY35" s="18">
        <v>0</v>
      </c>
      <c r="AZ35" s="18">
        <v>0</v>
      </c>
      <c r="BA35" s="18">
        <v>100000</v>
      </c>
      <c r="BB35" s="18">
        <v>100000</v>
      </c>
      <c r="BC35" s="18">
        <v>0</v>
      </c>
      <c r="BD35" s="23">
        <f t="shared" si="8"/>
        <v>1422000</v>
      </c>
    </row>
    <row r="36" spans="1:56" x14ac:dyDescent="0.3">
      <c r="A36" t="s">
        <v>3</v>
      </c>
      <c r="B36" s="20" t="s">
        <v>34</v>
      </c>
      <c r="C36" s="21">
        <v>45734.29</v>
      </c>
      <c r="D36" s="22">
        <v>0</v>
      </c>
      <c r="E36" s="18">
        <v>0</v>
      </c>
      <c r="F36" s="18">
        <v>0</v>
      </c>
      <c r="G36" s="18">
        <v>20000</v>
      </c>
      <c r="H36" s="18">
        <v>0</v>
      </c>
      <c r="I36" s="18">
        <v>0</v>
      </c>
      <c r="J36" s="18">
        <v>0</v>
      </c>
      <c r="K36" s="18">
        <v>20000</v>
      </c>
      <c r="L36" s="18">
        <v>0</v>
      </c>
      <c r="M36" s="18">
        <v>0</v>
      </c>
      <c r="N36" s="18">
        <v>0</v>
      </c>
      <c r="O36" s="18">
        <v>0</v>
      </c>
      <c r="P36" s="18">
        <v>20000</v>
      </c>
      <c r="Q36" s="18">
        <v>0</v>
      </c>
      <c r="R36" s="18">
        <v>0</v>
      </c>
      <c r="S36" s="18">
        <v>20000</v>
      </c>
      <c r="T36" s="18">
        <v>0</v>
      </c>
      <c r="U36" s="18">
        <v>0</v>
      </c>
      <c r="V36" s="18">
        <v>0</v>
      </c>
      <c r="W36" s="18">
        <v>0</v>
      </c>
      <c r="X36" s="18">
        <v>0</v>
      </c>
      <c r="Y36" s="18">
        <v>0</v>
      </c>
      <c r="Z36" s="18">
        <v>0</v>
      </c>
      <c r="AA36" s="18">
        <v>50000</v>
      </c>
      <c r="AB36" s="18">
        <v>0</v>
      </c>
      <c r="AC36" s="18">
        <v>0</v>
      </c>
      <c r="AD36" s="18">
        <v>0</v>
      </c>
      <c r="AE36" s="18">
        <v>0</v>
      </c>
      <c r="AF36" s="18">
        <v>0</v>
      </c>
      <c r="AG36" s="18">
        <v>0</v>
      </c>
      <c r="AH36" s="18">
        <v>0</v>
      </c>
      <c r="AI36" s="18">
        <v>0</v>
      </c>
      <c r="AJ36" s="18">
        <v>0</v>
      </c>
      <c r="AK36" s="18">
        <v>0</v>
      </c>
      <c r="AL36" s="18">
        <v>0</v>
      </c>
      <c r="AM36" s="18">
        <v>0</v>
      </c>
      <c r="AN36" s="18">
        <v>40000</v>
      </c>
      <c r="AO36" s="18">
        <v>0</v>
      </c>
      <c r="AP36" s="18">
        <v>0</v>
      </c>
      <c r="AQ36" s="18">
        <v>0</v>
      </c>
      <c r="AR36" s="18">
        <v>0</v>
      </c>
      <c r="AS36" s="18">
        <v>40000</v>
      </c>
      <c r="AT36" s="18">
        <v>0</v>
      </c>
      <c r="AU36" s="18">
        <v>0</v>
      </c>
      <c r="AV36" s="18">
        <v>0</v>
      </c>
      <c r="AW36" s="18">
        <v>0</v>
      </c>
      <c r="AX36" s="18">
        <v>0</v>
      </c>
      <c r="AY36" s="18">
        <v>0</v>
      </c>
      <c r="AZ36" s="18">
        <v>20000</v>
      </c>
      <c r="BA36" s="18">
        <v>0</v>
      </c>
      <c r="BB36" s="18">
        <v>0</v>
      </c>
      <c r="BC36" s="18">
        <v>0</v>
      </c>
      <c r="BD36" s="23">
        <f t="shared" si="8"/>
        <v>230000</v>
      </c>
    </row>
    <row r="37" spans="1:56" x14ac:dyDescent="0.3">
      <c r="A37" t="s">
        <v>3</v>
      </c>
      <c r="B37" s="20" t="s">
        <v>35</v>
      </c>
      <c r="C37" s="21">
        <v>120.06</v>
      </c>
      <c r="D37" s="22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8">
        <v>0</v>
      </c>
      <c r="X37" s="18">
        <v>0</v>
      </c>
      <c r="Y37" s="18">
        <v>0</v>
      </c>
      <c r="Z37" s="18">
        <v>0</v>
      </c>
      <c r="AA37" s="18">
        <v>0</v>
      </c>
      <c r="AB37" s="18">
        <v>0</v>
      </c>
      <c r="AC37" s="18">
        <v>0</v>
      </c>
      <c r="AD37" s="18">
        <v>0</v>
      </c>
      <c r="AE37" s="18">
        <v>0</v>
      </c>
      <c r="AF37" s="18">
        <v>0</v>
      </c>
      <c r="AG37" s="18">
        <v>0</v>
      </c>
      <c r="AH37" s="18">
        <v>0</v>
      </c>
      <c r="AI37" s="18">
        <v>0</v>
      </c>
      <c r="AJ37" s="18">
        <v>0</v>
      </c>
      <c r="AK37" s="18">
        <v>0</v>
      </c>
      <c r="AL37" s="18">
        <v>0</v>
      </c>
      <c r="AM37" s="18">
        <v>0</v>
      </c>
      <c r="AN37" s="18">
        <v>0</v>
      </c>
      <c r="AO37" s="18">
        <v>0</v>
      </c>
      <c r="AP37" s="18">
        <v>0</v>
      </c>
      <c r="AQ37" s="18">
        <v>0</v>
      </c>
      <c r="AR37" s="18">
        <v>0</v>
      </c>
      <c r="AS37" s="18">
        <v>0</v>
      </c>
      <c r="AT37" s="18">
        <v>0</v>
      </c>
      <c r="AU37" s="18">
        <v>0</v>
      </c>
      <c r="AV37" s="18">
        <v>0</v>
      </c>
      <c r="AW37" s="18">
        <v>0</v>
      </c>
      <c r="AX37" s="18">
        <v>0</v>
      </c>
      <c r="AY37" s="18">
        <v>0</v>
      </c>
      <c r="AZ37" s="18">
        <v>0</v>
      </c>
      <c r="BA37" s="18">
        <v>0</v>
      </c>
      <c r="BB37" s="18">
        <v>0</v>
      </c>
      <c r="BC37" s="18">
        <v>0</v>
      </c>
      <c r="BD37" s="23">
        <f t="shared" si="8"/>
        <v>0</v>
      </c>
    </row>
    <row r="38" spans="1:56" x14ac:dyDescent="0.3">
      <c r="A38" t="s">
        <v>3</v>
      </c>
      <c r="B38" s="24" t="s">
        <v>36</v>
      </c>
      <c r="C38" s="21">
        <v>1740</v>
      </c>
      <c r="D38" s="22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>
        <v>0</v>
      </c>
      <c r="Y38" s="18">
        <v>0</v>
      </c>
      <c r="Z38" s="18">
        <v>0</v>
      </c>
      <c r="AA38" s="18">
        <v>0</v>
      </c>
      <c r="AB38" s="18">
        <v>0</v>
      </c>
      <c r="AC38" s="18">
        <v>0</v>
      </c>
      <c r="AD38" s="18">
        <v>0</v>
      </c>
      <c r="AE38" s="18">
        <v>0</v>
      </c>
      <c r="AF38" s="18">
        <v>0</v>
      </c>
      <c r="AG38" s="18">
        <v>0</v>
      </c>
      <c r="AH38" s="18">
        <v>0</v>
      </c>
      <c r="AI38" s="18">
        <v>0</v>
      </c>
      <c r="AJ38" s="18">
        <v>0</v>
      </c>
      <c r="AK38" s="18">
        <v>0</v>
      </c>
      <c r="AL38" s="18">
        <v>0</v>
      </c>
      <c r="AM38" s="18">
        <v>0</v>
      </c>
      <c r="AN38" s="18">
        <v>0</v>
      </c>
      <c r="AO38" s="18">
        <v>0</v>
      </c>
      <c r="AP38" s="18">
        <v>0</v>
      </c>
      <c r="AQ38" s="18">
        <v>0</v>
      </c>
      <c r="AR38" s="18">
        <v>0</v>
      </c>
      <c r="AS38" s="18">
        <v>0</v>
      </c>
      <c r="AT38" s="18">
        <v>0</v>
      </c>
      <c r="AU38" s="18">
        <v>0</v>
      </c>
      <c r="AV38" s="18">
        <v>0</v>
      </c>
      <c r="AW38" s="18">
        <v>0</v>
      </c>
      <c r="AX38" s="18">
        <v>0</v>
      </c>
      <c r="AY38" s="18">
        <v>0</v>
      </c>
      <c r="AZ38" s="18">
        <v>0</v>
      </c>
      <c r="BA38" s="18">
        <v>0</v>
      </c>
      <c r="BB38" s="18">
        <v>0</v>
      </c>
      <c r="BC38" s="18">
        <v>0</v>
      </c>
      <c r="BD38" s="23">
        <f t="shared" ref="BD38:BD58" si="9">SUM(D38:BC38)</f>
        <v>0</v>
      </c>
    </row>
    <row r="39" spans="1:56" x14ac:dyDescent="0.3">
      <c r="A39" t="s">
        <v>3</v>
      </c>
      <c r="B39" s="24" t="s">
        <v>37</v>
      </c>
      <c r="C39" s="21">
        <v>43011.72</v>
      </c>
      <c r="D39" s="22">
        <v>0</v>
      </c>
      <c r="E39" s="18">
        <v>9000</v>
      </c>
      <c r="F39" s="18">
        <v>0</v>
      </c>
      <c r="G39" s="18">
        <v>8000</v>
      </c>
      <c r="H39" s="18">
        <v>0</v>
      </c>
      <c r="I39" s="18">
        <v>0</v>
      </c>
      <c r="J39" s="18">
        <v>20000</v>
      </c>
      <c r="K39" s="18">
        <v>0</v>
      </c>
      <c r="L39" s="18">
        <v>0</v>
      </c>
      <c r="M39" s="18">
        <v>0</v>
      </c>
      <c r="N39" s="18">
        <v>15000</v>
      </c>
      <c r="O39" s="18">
        <v>0</v>
      </c>
      <c r="P39" s="18">
        <v>0</v>
      </c>
      <c r="Q39" s="18">
        <v>0</v>
      </c>
      <c r="R39" s="18">
        <v>0</v>
      </c>
      <c r="S39" s="18">
        <v>35000</v>
      </c>
      <c r="T39" s="18">
        <v>0</v>
      </c>
      <c r="U39" s="18">
        <v>0</v>
      </c>
      <c r="V39" s="18">
        <v>0</v>
      </c>
      <c r="W39" s="18">
        <v>0</v>
      </c>
      <c r="X39" s="18">
        <v>0</v>
      </c>
      <c r="Y39" s="18">
        <v>0</v>
      </c>
      <c r="Z39" s="18">
        <v>0</v>
      </c>
      <c r="AA39" s="18">
        <v>30000</v>
      </c>
      <c r="AB39" s="18">
        <v>0</v>
      </c>
      <c r="AC39" s="18">
        <v>0</v>
      </c>
      <c r="AD39" s="18">
        <v>0</v>
      </c>
      <c r="AE39" s="18">
        <v>0</v>
      </c>
      <c r="AF39" s="18">
        <v>0</v>
      </c>
      <c r="AG39" s="18">
        <v>30000</v>
      </c>
      <c r="AH39" s="18">
        <v>0</v>
      </c>
      <c r="AI39" s="18">
        <v>0</v>
      </c>
      <c r="AJ39" s="18">
        <v>0</v>
      </c>
      <c r="AK39" s="18">
        <v>0</v>
      </c>
      <c r="AL39" s="18">
        <v>0</v>
      </c>
      <c r="AM39" s="18">
        <v>0</v>
      </c>
      <c r="AN39" s="18">
        <v>0</v>
      </c>
      <c r="AO39" s="18">
        <v>15000</v>
      </c>
      <c r="AP39" s="18">
        <v>0</v>
      </c>
      <c r="AQ39" s="18">
        <v>0</v>
      </c>
      <c r="AR39" s="18">
        <v>0</v>
      </c>
      <c r="AS39" s="18">
        <v>0</v>
      </c>
      <c r="AT39" s="18">
        <v>0</v>
      </c>
      <c r="AU39" s="18">
        <v>20000</v>
      </c>
      <c r="AV39" s="18">
        <v>0</v>
      </c>
      <c r="AW39" s="18">
        <v>0</v>
      </c>
      <c r="AX39" s="18">
        <v>0</v>
      </c>
      <c r="AY39" s="18">
        <v>15000</v>
      </c>
      <c r="AZ39" s="18">
        <v>0</v>
      </c>
      <c r="BA39" s="18">
        <v>0</v>
      </c>
      <c r="BB39" s="18">
        <v>0</v>
      </c>
      <c r="BC39" s="18">
        <v>0</v>
      </c>
      <c r="BD39" s="23">
        <f t="shared" si="9"/>
        <v>197000</v>
      </c>
    </row>
    <row r="40" spans="1:56" x14ac:dyDescent="0.3">
      <c r="A40" t="s">
        <v>3</v>
      </c>
      <c r="B40" s="24" t="s">
        <v>38</v>
      </c>
      <c r="C40" s="21">
        <v>10367.27</v>
      </c>
      <c r="D40" s="22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13000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18">
        <v>0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18">
        <v>0</v>
      </c>
      <c r="AF40" s="18">
        <v>0</v>
      </c>
      <c r="AG40" s="18">
        <v>0</v>
      </c>
      <c r="AH40" s="18">
        <v>0</v>
      </c>
      <c r="AI40" s="18">
        <v>0</v>
      </c>
      <c r="AJ40" s="18">
        <v>0</v>
      </c>
      <c r="AK40" s="18">
        <v>0</v>
      </c>
      <c r="AL40" s="18">
        <v>0</v>
      </c>
      <c r="AM40" s="18">
        <v>0</v>
      </c>
      <c r="AN40" s="18">
        <v>0</v>
      </c>
      <c r="AO40" s="18">
        <v>0</v>
      </c>
      <c r="AP40" s="18">
        <v>0</v>
      </c>
      <c r="AQ40" s="18">
        <v>0</v>
      </c>
      <c r="AR40" s="18">
        <v>0</v>
      </c>
      <c r="AS40" s="18">
        <v>0</v>
      </c>
      <c r="AT40" s="18">
        <v>0</v>
      </c>
      <c r="AU40" s="18">
        <v>0</v>
      </c>
      <c r="AV40" s="18">
        <v>0</v>
      </c>
      <c r="AW40" s="18">
        <v>13000</v>
      </c>
      <c r="AX40" s="18">
        <v>0</v>
      </c>
      <c r="AY40" s="18">
        <v>0</v>
      </c>
      <c r="AZ40" s="18">
        <v>0</v>
      </c>
      <c r="BA40" s="18">
        <v>0</v>
      </c>
      <c r="BB40" s="18">
        <v>0</v>
      </c>
      <c r="BC40" s="18">
        <v>0</v>
      </c>
      <c r="BD40" s="23">
        <f t="shared" si="9"/>
        <v>26000</v>
      </c>
    </row>
    <row r="41" spans="1:56" x14ac:dyDescent="0.3">
      <c r="A41" t="s">
        <v>3</v>
      </c>
      <c r="B41" s="24" t="s">
        <v>39</v>
      </c>
      <c r="C41" s="21">
        <v>11014</v>
      </c>
      <c r="D41" s="22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15000</v>
      </c>
      <c r="M41" s="18">
        <v>0</v>
      </c>
      <c r="N41" s="18">
        <v>0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18">
        <v>0</v>
      </c>
      <c r="U41" s="18">
        <v>0</v>
      </c>
      <c r="V41" s="18">
        <v>0</v>
      </c>
      <c r="W41" s="18">
        <v>0</v>
      </c>
      <c r="X41" s="18">
        <v>0</v>
      </c>
      <c r="Y41" s="18">
        <v>0</v>
      </c>
      <c r="Z41" s="18">
        <v>0</v>
      </c>
      <c r="AA41" s="18">
        <v>0</v>
      </c>
      <c r="AB41" s="18">
        <v>20000</v>
      </c>
      <c r="AC41" s="18">
        <v>0</v>
      </c>
      <c r="AD41" s="18">
        <v>0</v>
      </c>
      <c r="AE41" s="18">
        <v>0</v>
      </c>
      <c r="AF41" s="18">
        <v>0</v>
      </c>
      <c r="AG41" s="18">
        <v>0</v>
      </c>
      <c r="AH41" s="18">
        <v>0</v>
      </c>
      <c r="AI41" s="18">
        <v>0</v>
      </c>
      <c r="AJ41" s="18">
        <v>0</v>
      </c>
      <c r="AK41" s="18">
        <v>0</v>
      </c>
      <c r="AL41" s="18">
        <v>0</v>
      </c>
      <c r="AM41" s="18">
        <v>0</v>
      </c>
      <c r="AN41" s="18">
        <v>0</v>
      </c>
      <c r="AO41" s="18">
        <v>20000</v>
      </c>
      <c r="AP41" s="18">
        <v>0</v>
      </c>
      <c r="AQ41" s="18">
        <v>0</v>
      </c>
      <c r="AR41" s="18">
        <v>0</v>
      </c>
      <c r="AS41" s="18">
        <v>0</v>
      </c>
      <c r="AT41" s="18">
        <v>0</v>
      </c>
      <c r="AU41" s="18">
        <v>0</v>
      </c>
      <c r="AV41" s="18">
        <v>0</v>
      </c>
      <c r="AW41" s="18">
        <v>0</v>
      </c>
      <c r="AX41" s="18"/>
      <c r="AY41" s="18">
        <v>0</v>
      </c>
      <c r="AZ41" s="18">
        <v>0</v>
      </c>
      <c r="BA41" s="18">
        <v>0</v>
      </c>
      <c r="BB41" s="18">
        <v>0</v>
      </c>
      <c r="BC41" s="18">
        <v>0</v>
      </c>
      <c r="BD41" s="23">
        <f t="shared" si="9"/>
        <v>55000</v>
      </c>
    </row>
    <row r="42" spans="1:56" x14ac:dyDescent="0.3">
      <c r="A42" t="s">
        <v>3</v>
      </c>
      <c r="B42" s="24" t="s">
        <v>40</v>
      </c>
      <c r="C42" s="21">
        <v>283.73</v>
      </c>
      <c r="D42" s="22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>
        <v>0</v>
      </c>
      <c r="U42" s="18">
        <v>0</v>
      </c>
      <c r="V42" s="18">
        <v>0</v>
      </c>
      <c r="W42" s="18">
        <v>0</v>
      </c>
      <c r="X42" s="18">
        <v>0</v>
      </c>
      <c r="Y42" s="18">
        <v>0</v>
      </c>
      <c r="Z42" s="18">
        <v>0</v>
      </c>
      <c r="AA42" s="18">
        <v>0</v>
      </c>
      <c r="AB42" s="18">
        <v>0</v>
      </c>
      <c r="AC42" s="18">
        <v>0</v>
      </c>
      <c r="AD42" s="18">
        <v>0</v>
      </c>
      <c r="AE42" s="18">
        <v>0</v>
      </c>
      <c r="AF42" s="18">
        <v>0</v>
      </c>
      <c r="AG42" s="18">
        <v>0</v>
      </c>
      <c r="AH42" s="18">
        <v>0</v>
      </c>
      <c r="AI42" s="18">
        <v>0</v>
      </c>
      <c r="AJ42" s="18">
        <v>0</v>
      </c>
      <c r="AK42" s="18">
        <v>0</v>
      </c>
      <c r="AL42" s="18">
        <v>0</v>
      </c>
      <c r="AM42" s="18">
        <v>0</v>
      </c>
      <c r="AN42" s="18">
        <v>0</v>
      </c>
      <c r="AO42" s="18">
        <v>0</v>
      </c>
      <c r="AP42" s="18">
        <v>0</v>
      </c>
      <c r="AQ42" s="18">
        <v>0</v>
      </c>
      <c r="AR42" s="18">
        <v>0</v>
      </c>
      <c r="AS42" s="18">
        <v>0</v>
      </c>
      <c r="AT42" s="18">
        <v>0</v>
      </c>
      <c r="AU42" s="18">
        <v>0</v>
      </c>
      <c r="AV42" s="18">
        <v>0</v>
      </c>
      <c r="AW42" s="18">
        <v>0</v>
      </c>
      <c r="AX42" s="18">
        <v>0</v>
      </c>
      <c r="AY42" s="18">
        <v>0</v>
      </c>
      <c r="AZ42" s="18">
        <v>0</v>
      </c>
      <c r="BA42" s="18">
        <v>0</v>
      </c>
      <c r="BB42" s="18">
        <v>0</v>
      </c>
      <c r="BC42" s="18">
        <v>0</v>
      </c>
      <c r="BD42" s="23">
        <f t="shared" si="9"/>
        <v>0</v>
      </c>
    </row>
    <row r="43" spans="1:56" x14ac:dyDescent="0.3">
      <c r="A43" t="s">
        <v>3</v>
      </c>
      <c r="B43" s="24" t="s">
        <v>41</v>
      </c>
      <c r="C43" s="21">
        <v>6133.62</v>
      </c>
      <c r="D43" s="22">
        <v>3500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3500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3500</v>
      </c>
      <c r="Q43" s="18">
        <v>0</v>
      </c>
      <c r="R43" s="18">
        <v>0</v>
      </c>
      <c r="S43" s="18">
        <v>0</v>
      </c>
      <c r="T43" s="18">
        <v>0</v>
      </c>
      <c r="U43" s="18">
        <v>3500</v>
      </c>
      <c r="V43" s="18">
        <v>0</v>
      </c>
      <c r="W43" s="18">
        <v>0</v>
      </c>
      <c r="X43" s="18">
        <v>0</v>
      </c>
      <c r="Y43" s="18">
        <v>0</v>
      </c>
      <c r="Z43" s="18">
        <v>3500</v>
      </c>
      <c r="AA43" s="18">
        <v>0</v>
      </c>
      <c r="AB43" s="18">
        <v>0</v>
      </c>
      <c r="AC43" s="18">
        <v>0</v>
      </c>
      <c r="AD43" s="18">
        <v>0</v>
      </c>
      <c r="AE43" s="18">
        <v>0</v>
      </c>
      <c r="AF43" s="18">
        <v>0</v>
      </c>
      <c r="AG43" s="18">
        <v>0</v>
      </c>
      <c r="AH43" s="18">
        <v>3500</v>
      </c>
      <c r="AI43" s="18">
        <v>0</v>
      </c>
      <c r="AJ43" s="18">
        <v>0</v>
      </c>
      <c r="AK43" s="18">
        <v>0</v>
      </c>
      <c r="AL43" s="18">
        <v>0</v>
      </c>
      <c r="AM43" s="18">
        <v>0</v>
      </c>
      <c r="AN43" s="18">
        <v>3500</v>
      </c>
      <c r="AO43" s="18">
        <v>0</v>
      </c>
      <c r="AP43" s="18">
        <v>0</v>
      </c>
      <c r="AQ43" s="18">
        <v>0</v>
      </c>
      <c r="AR43" s="18">
        <v>0</v>
      </c>
      <c r="AS43" s="18">
        <v>0</v>
      </c>
      <c r="AT43" s="18">
        <v>0</v>
      </c>
      <c r="AU43" s="18">
        <v>3500</v>
      </c>
      <c r="AV43" s="18">
        <v>0</v>
      </c>
      <c r="AW43" s="18">
        <v>0</v>
      </c>
      <c r="AX43" s="18">
        <v>0</v>
      </c>
      <c r="AY43" s="18">
        <v>0</v>
      </c>
      <c r="AZ43" s="18">
        <v>0</v>
      </c>
      <c r="BA43" s="18">
        <v>0</v>
      </c>
      <c r="BB43" s="18">
        <v>0</v>
      </c>
      <c r="BC43" s="18">
        <v>0</v>
      </c>
      <c r="BD43" s="23">
        <f t="shared" si="9"/>
        <v>28000</v>
      </c>
    </row>
    <row r="44" spans="1:56" x14ac:dyDescent="0.3">
      <c r="A44" t="s">
        <v>3</v>
      </c>
      <c r="B44" s="24" t="s">
        <v>42</v>
      </c>
      <c r="C44" s="21">
        <v>63763.33</v>
      </c>
      <c r="D44" s="22">
        <v>0</v>
      </c>
      <c r="E44" s="18">
        <v>0</v>
      </c>
      <c r="F44" s="18">
        <v>68000</v>
      </c>
      <c r="G44" s="18">
        <v>0</v>
      </c>
      <c r="H44" s="18">
        <v>0</v>
      </c>
      <c r="I44" s="18">
        <v>0</v>
      </c>
      <c r="J44" s="18">
        <v>0</v>
      </c>
      <c r="K44" s="18">
        <v>40000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18">
        <v>32000</v>
      </c>
      <c r="T44" s="18">
        <v>0</v>
      </c>
      <c r="U44" s="18">
        <v>0</v>
      </c>
      <c r="V44" s="18">
        <v>0</v>
      </c>
      <c r="W44" s="18">
        <v>0</v>
      </c>
      <c r="X44" s="18">
        <v>44000</v>
      </c>
      <c r="Y44" s="18">
        <v>0</v>
      </c>
      <c r="Z44" s="18">
        <v>0</v>
      </c>
      <c r="AA44" s="18">
        <v>0</v>
      </c>
      <c r="AB44" s="18">
        <v>0</v>
      </c>
      <c r="AC44" s="18">
        <v>0</v>
      </c>
      <c r="AD44" s="22">
        <v>0</v>
      </c>
      <c r="AE44" s="18">
        <v>0</v>
      </c>
      <c r="AF44" s="18">
        <v>41000</v>
      </c>
      <c r="AG44" s="18">
        <v>0</v>
      </c>
      <c r="AH44" s="18">
        <v>0</v>
      </c>
      <c r="AI44" s="18">
        <v>0</v>
      </c>
      <c r="AJ44" s="18">
        <v>0</v>
      </c>
      <c r="AK44" s="18">
        <v>40000</v>
      </c>
      <c r="AL44" s="18">
        <v>0</v>
      </c>
      <c r="AM44" s="18">
        <v>0</v>
      </c>
      <c r="AN44" s="18">
        <v>0</v>
      </c>
      <c r="AO44" s="18">
        <v>0</v>
      </c>
      <c r="AP44" s="18">
        <v>0</v>
      </c>
      <c r="AQ44" s="18">
        <v>0</v>
      </c>
      <c r="AR44" s="18">
        <v>0</v>
      </c>
      <c r="AS44" s="18">
        <v>28000</v>
      </c>
      <c r="AT44" s="18">
        <v>0</v>
      </c>
      <c r="AU44" s="18">
        <v>0</v>
      </c>
      <c r="AV44" s="18">
        <v>0</v>
      </c>
      <c r="AW44" s="18">
        <v>0</v>
      </c>
      <c r="AX44" s="18">
        <v>32000</v>
      </c>
      <c r="AY44" s="18">
        <v>0</v>
      </c>
      <c r="AZ44" s="18">
        <v>0</v>
      </c>
      <c r="BA44" s="18">
        <v>40000</v>
      </c>
      <c r="BB44" s="18">
        <v>0</v>
      </c>
      <c r="BC44" s="18">
        <v>0</v>
      </c>
      <c r="BD44" s="23">
        <f t="shared" si="9"/>
        <v>365000</v>
      </c>
    </row>
    <row r="45" spans="1:56" x14ac:dyDescent="0.3">
      <c r="A45" t="s">
        <v>3</v>
      </c>
      <c r="B45" s="24" t="s">
        <v>43</v>
      </c>
      <c r="C45" s="21">
        <v>57.53</v>
      </c>
      <c r="D45" s="22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  <c r="S45" s="18">
        <v>0</v>
      </c>
      <c r="T45" s="18">
        <v>0</v>
      </c>
      <c r="U45" s="18">
        <v>0</v>
      </c>
      <c r="V45" s="18">
        <v>0</v>
      </c>
      <c r="W45" s="18">
        <v>0</v>
      </c>
      <c r="X45" s="18">
        <v>0</v>
      </c>
      <c r="Y45" s="18">
        <v>0</v>
      </c>
      <c r="Z45" s="18">
        <v>0</v>
      </c>
      <c r="AA45" s="18">
        <v>0</v>
      </c>
      <c r="AB45" s="18">
        <v>0</v>
      </c>
      <c r="AC45" s="18">
        <v>0</v>
      </c>
      <c r="AD45" s="18">
        <v>0</v>
      </c>
      <c r="AE45" s="18">
        <v>0</v>
      </c>
      <c r="AF45" s="18">
        <v>0</v>
      </c>
      <c r="AG45" s="18">
        <v>0</v>
      </c>
      <c r="AH45" s="18">
        <v>0</v>
      </c>
      <c r="AI45" s="18">
        <v>0</v>
      </c>
      <c r="AJ45" s="18">
        <v>0</v>
      </c>
      <c r="AK45" s="18">
        <v>0</v>
      </c>
      <c r="AL45" s="18">
        <v>0</v>
      </c>
      <c r="AM45" s="18">
        <v>0</v>
      </c>
      <c r="AN45" s="18">
        <v>0</v>
      </c>
      <c r="AO45" s="18">
        <v>0</v>
      </c>
      <c r="AP45" s="18">
        <v>0</v>
      </c>
      <c r="AQ45" s="18">
        <v>0</v>
      </c>
      <c r="AR45" s="18">
        <v>0</v>
      </c>
      <c r="AS45" s="18">
        <v>0</v>
      </c>
      <c r="AT45" s="18">
        <v>0</v>
      </c>
      <c r="AU45" s="18">
        <v>0</v>
      </c>
      <c r="AV45" s="18">
        <v>0</v>
      </c>
      <c r="AW45" s="18">
        <v>0</v>
      </c>
      <c r="AX45" s="18">
        <v>0</v>
      </c>
      <c r="AY45" s="18">
        <v>0</v>
      </c>
      <c r="AZ45" s="18">
        <v>0</v>
      </c>
      <c r="BA45" s="18">
        <v>0</v>
      </c>
      <c r="BB45" s="18">
        <v>0</v>
      </c>
      <c r="BC45" s="18">
        <v>0</v>
      </c>
      <c r="BD45" s="23">
        <f t="shared" si="9"/>
        <v>0</v>
      </c>
    </row>
    <row r="46" spans="1:56" x14ac:dyDescent="0.3">
      <c r="A46" t="s">
        <v>3</v>
      </c>
      <c r="B46" s="24" t="s">
        <v>44</v>
      </c>
      <c r="C46" s="21">
        <v>1424.7</v>
      </c>
      <c r="D46" s="22">
        <v>0</v>
      </c>
      <c r="E46" s="18">
        <v>0</v>
      </c>
      <c r="F46" s="18">
        <v>0</v>
      </c>
      <c r="G46" s="18">
        <v>2000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8">
        <v>0</v>
      </c>
      <c r="V46" s="18">
        <v>0</v>
      </c>
      <c r="W46" s="18">
        <v>0</v>
      </c>
      <c r="X46" s="18">
        <v>0</v>
      </c>
      <c r="Y46" s="18">
        <v>0</v>
      </c>
      <c r="Z46" s="18">
        <v>2000</v>
      </c>
      <c r="AA46" s="18">
        <v>0</v>
      </c>
      <c r="AB46" s="18">
        <v>0</v>
      </c>
      <c r="AC46" s="18">
        <v>0</v>
      </c>
      <c r="AD46" s="18">
        <v>0</v>
      </c>
      <c r="AE46" s="18">
        <v>0</v>
      </c>
      <c r="AF46" s="18">
        <v>0</v>
      </c>
      <c r="AG46" s="18">
        <v>0</v>
      </c>
      <c r="AH46" s="18">
        <v>0</v>
      </c>
      <c r="AI46" s="18">
        <v>0</v>
      </c>
      <c r="AJ46" s="18">
        <v>0</v>
      </c>
      <c r="AK46" s="18">
        <v>0</v>
      </c>
      <c r="AL46" s="18">
        <v>0</v>
      </c>
      <c r="AM46" s="18">
        <v>0</v>
      </c>
      <c r="AN46" s="18">
        <v>0</v>
      </c>
      <c r="AO46" s="18">
        <v>0</v>
      </c>
      <c r="AP46" s="18">
        <v>2000</v>
      </c>
      <c r="AQ46" s="18">
        <v>0</v>
      </c>
      <c r="AR46" s="18">
        <v>0</v>
      </c>
      <c r="AS46" s="18">
        <v>0</v>
      </c>
      <c r="AT46" s="18">
        <v>0</v>
      </c>
      <c r="AU46" s="18">
        <v>0</v>
      </c>
      <c r="AV46" s="18">
        <v>0</v>
      </c>
      <c r="AW46" s="18">
        <v>0</v>
      </c>
      <c r="AX46" s="18">
        <v>0</v>
      </c>
      <c r="AY46" s="18">
        <v>0</v>
      </c>
      <c r="AZ46" s="18">
        <v>0</v>
      </c>
      <c r="BA46" s="18">
        <v>0</v>
      </c>
      <c r="BB46" s="18">
        <v>0</v>
      </c>
      <c r="BC46" s="18">
        <v>0</v>
      </c>
      <c r="BD46" s="23">
        <f t="shared" si="9"/>
        <v>6000</v>
      </c>
    </row>
    <row r="47" spans="1:56" x14ac:dyDescent="0.3">
      <c r="A47" t="s">
        <v>3</v>
      </c>
      <c r="B47" s="24" t="s">
        <v>45</v>
      </c>
      <c r="C47" s="21">
        <v>1093.32</v>
      </c>
      <c r="D47" s="22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18">
        <v>4000</v>
      </c>
      <c r="Y47" s="18">
        <v>0</v>
      </c>
      <c r="Z47" s="18">
        <v>0</v>
      </c>
      <c r="AA47" s="18">
        <v>0</v>
      </c>
      <c r="AB47" s="18">
        <v>0</v>
      </c>
      <c r="AC47" s="18">
        <v>0</v>
      </c>
      <c r="AD47" s="18">
        <v>0</v>
      </c>
      <c r="AE47" s="18">
        <v>0</v>
      </c>
      <c r="AF47" s="18">
        <v>0</v>
      </c>
      <c r="AG47" s="18">
        <v>0</v>
      </c>
      <c r="AH47" s="18">
        <v>0</v>
      </c>
      <c r="AI47" s="18">
        <v>0</v>
      </c>
      <c r="AJ47" s="18">
        <v>0</v>
      </c>
      <c r="AK47" s="18">
        <v>0</v>
      </c>
      <c r="AL47" s="18">
        <v>0</v>
      </c>
      <c r="AM47" s="18">
        <v>0</v>
      </c>
      <c r="AN47" s="18">
        <v>0</v>
      </c>
      <c r="AO47" s="18">
        <v>0</v>
      </c>
      <c r="AP47" s="18">
        <v>0</v>
      </c>
      <c r="AQ47" s="18">
        <v>0</v>
      </c>
      <c r="AR47" s="18">
        <v>0</v>
      </c>
      <c r="AS47" s="18">
        <v>0</v>
      </c>
      <c r="AT47" s="18">
        <v>0</v>
      </c>
      <c r="AU47" s="18">
        <v>0</v>
      </c>
      <c r="AV47" s="18">
        <v>0</v>
      </c>
      <c r="AW47" s="18">
        <v>0</v>
      </c>
      <c r="AX47" s="18">
        <v>0</v>
      </c>
      <c r="AY47" s="18">
        <v>0</v>
      </c>
      <c r="AZ47" s="18">
        <v>0</v>
      </c>
      <c r="BA47" s="18">
        <v>0</v>
      </c>
      <c r="BB47" s="18">
        <v>0</v>
      </c>
      <c r="BC47" s="18">
        <v>0</v>
      </c>
      <c r="BD47" s="23">
        <f t="shared" si="9"/>
        <v>4000</v>
      </c>
    </row>
    <row r="48" spans="1:56" x14ac:dyDescent="0.3">
      <c r="A48" t="s">
        <v>3</v>
      </c>
      <c r="B48" s="24" t="s">
        <v>46</v>
      </c>
      <c r="C48" s="21">
        <v>876.18</v>
      </c>
      <c r="D48" s="22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18">
        <v>0</v>
      </c>
      <c r="Y48" s="18">
        <v>0</v>
      </c>
      <c r="Z48" s="18">
        <v>0</v>
      </c>
      <c r="AA48" s="18">
        <v>0</v>
      </c>
      <c r="AB48" s="18">
        <v>0</v>
      </c>
      <c r="AC48" s="18">
        <v>0</v>
      </c>
      <c r="AD48" s="18">
        <v>0</v>
      </c>
      <c r="AE48" s="18">
        <v>0</v>
      </c>
      <c r="AF48" s="18">
        <v>0</v>
      </c>
      <c r="AG48" s="18">
        <v>0</v>
      </c>
      <c r="AH48" s="18">
        <v>0</v>
      </c>
      <c r="AI48" s="18">
        <v>0</v>
      </c>
      <c r="AJ48" s="18">
        <v>0</v>
      </c>
      <c r="AK48" s="18">
        <v>0</v>
      </c>
      <c r="AL48" s="18">
        <v>0</v>
      </c>
      <c r="AM48" s="18">
        <v>0</v>
      </c>
      <c r="AN48" s="18">
        <v>0</v>
      </c>
      <c r="AO48" s="18">
        <v>0</v>
      </c>
      <c r="AP48" s="18">
        <v>0</v>
      </c>
      <c r="AQ48" s="18">
        <v>0</v>
      </c>
      <c r="AR48" s="18">
        <v>0</v>
      </c>
      <c r="AS48" s="18">
        <v>0</v>
      </c>
      <c r="AT48" s="18">
        <v>0</v>
      </c>
      <c r="AU48" s="18">
        <v>0</v>
      </c>
      <c r="AV48" s="18">
        <v>0</v>
      </c>
      <c r="AW48" s="18">
        <v>0</v>
      </c>
      <c r="AX48" s="18">
        <v>0</v>
      </c>
      <c r="AY48" s="18">
        <v>0</v>
      </c>
      <c r="AZ48" s="18">
        <v>0</v>
      </c>
      <c r="BA48" s="18">
        <v>0</v>
      </c>
      <c r="BB48" s="18">
        <v>0</v>
      </c>
      <c r="BC48" s="18">
        <v>0</v>
      </c>
      <c r="BD48" s="23">
        <f t="shared" si="9"/>
        <v>0</v>
      </c>
    </row>
    <row r="49" spans="1:56" x14ac:dyDescent="0.3">
      <c r="A49" t="s">
        <v>3</v>
      </c>
      <c r="B49" s="24" t="s">
        <v>47</v>
      </c>
      <c r="C49" s="21">
        <v>5123</v>
      </c>
      <c r="D49" s="22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>
        <v>0</v>
      </c>
      <c r="AB49" s="18">
        <v>0</v>
      </c>
      <c r="AC49" s="18">
        <v>0</v>
      </c>
      <c r="AD49" s="18">
        <v>0</v>
      </c>
      <c r="AE49" s="18">
        <v>0</v>
      </c>
      <c r="AF49" s="18">
        <v>0</v>
      </c>
      <c r="AG49" s="18">
        <v>0</v>
      </c>
      <c r="AH49" s="18">
        <v>0</v>
      </c>
      <c r="AI49" s="18">
        <v>0</v>
      </c>
      <c r="AJ49" s="18">
        <v>0</v>
      </c>
      <c r="AK49" s="18">
        <v>0</v>
      </c>
      <c r="AL49" s="18">
        <v>0</v>
      </c>
      <c r="AM49" s="18">
        <v>0</v>
      </c>
      <c r="AN49" s="18">
        <v>0</v>
      </c>
      <c r="AO49" s="18">
        <v>0</v>
      </c>
      <c r="AP49" s="18">
        <v>0</v>
      </c>
      <c r="AQ49" s="18">
        <v>0</v>
      </c>
      <c r="AR49" s="18">
        <v>0</v>
      </c>
      <c r="AS49" s="18">
        <v>0</v>
      </c>
      <c r="AT49" s="18">
        <v>0</v>
      </c>
      <c r="AU49" s="18">
        <v>0</v>
      </c>
      <c r="AV49" s="18">
        <v>0</v>
      </c>
      <c r="AW49" s="18">
        <v>0</v>
      </c>
      <c r="AX49" s="18">
        <v>0</v>
      </c>
      <c r="AY49" s="18">
        <v>0</v>
      </c>
      <c r="AZ49" s="18">
        <v>0</v>
      </c>
      <c r="BA49" s="18">
        <v>0</v>
      </c>
      <c r="BB49" s="18">
        <v>0</v>
      </c>
      <c r="BC49" s="18">
        <v>0</v>
      </c>
      <c r="BD49" s="23">
        <f t="shared" si="9"/>
        <v>0</v>
      </c>
    </row>
    <row r="50" spans="1:56" x14ac:dyDescent="0.3">
      <c r="A50" t="s">
        <v>3</v>
      </c>
      <c r="B50" s="24" t="s">
        <v>48</v>
      </c>
      <c r="C50" s="21">
        <v>789.16</v>
      </c>
      <c r="D50" s="22">
        <v>0</v>
      </c>
      <c r="E50" s="18">
        <v>0</v>
      </c>
      <c r="F50" s="18">
        <v>0</v>
      </c>
      <c r="G50" s="18">
        <v>0</v>
      </c>
      <c r="H50" s="18">
        <v>10000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10000</v>
      </c>
      <c r="O50" s="18">
        <v>0</v>
      </c>
      <c r="P50" s="18">
        <v>0</v>
      </c>
      <c r="Q50" s="18">
        <v>0</v>
      </c>
      <c r="R50" s="18">
        <v>15000</v>
      </c>
      <c r="S50" s="18">
        <v>0</v>
      </c>
      <c r="T50" s="18">
        <v>0</v>
      </c>
      <c r="U50" s="18">
        <v>0</v>
      </c>
      <c r="V50" s="18">
        <v>10000</v>
      </c>
      <c r="W50" s="18">
        <v>0</v>
      </c>
      <c r="X50" s="18">
        <v>0</v>
      </c>
      <c r="Y50" s="18">
        <v>0</v>
      </c>
      <c r="Z50" s="18">
        <v>10000</v>
      </c>
      <c r="AA50" s="18"/>
      <c r="AB50" s="18">
        <v>0</v>
      </c>
      <c r="AC50" s="18">
        <v>0</v>
      </c>
      <c r="AD50" s="18">
        <v>0</v>
      </c>
      <c r="AE50" s="18">
        <v>10000</v>
      </c>
      <c r="AF50" s="18">
        <v>0</v>
      </c>
      <c r="AG50" s="18"/>
      <c r="AH50" s="18">
        <v>0</v>
      </c>
      <c r="AI50" s="18"/>
      <c r="AJ50" s="18">
        <v>0</v>
      </c>
      <c r="AK50" s="18">
        <v>0</v>
      </c>
      <c r="AL50" s="18">
        <v>10000</v>
      </c>
      <c r="AM50" s="18">
        <v>0</v>
      </c>
      <c r="AN50" s="18"/>
      <c r="AO50" s="18">
        <v>0</v>
      </c>
      <c r="AP50" s="18">
        <v>0</v>
      </c>
      <c r="AQ50" s="18">
        <v>0</v>
      </c>
      <c r="AR50" s="18">
        <v>0</v>
      </c>
      <c r="AS50" s="18">
        <v>0</v>
      </c>
      <c r="AT50" s="18">
        <v>5000</v>
      </c>
      <c r="AU50" s="18">
        <v>0</v>
      </c>
      <c r="AV50" s="18">
        <v>0</v>
      </c>
      <c r="AW50" s="18">
        <v>0</v>
      </c>
      <c r="AX50" s="18">
        <v>0</v>
      </c>
      <c r="AY50" s="18">
        <v>0</v>
      </c>
      <c r="AZ50" s="18">
        <v>0</v>
      </c>
      <c r="BA50" s="18">
        <v>0</v>
      </c>
      <c r="BB50" s="18">
        <v>0</v>
      </c>
      <c r="BC50" s="18">
        <v>0</v>
      </c>
      <c r="BD50" s="23">
        <f t="shared" si="9"/>
        <v>80000</v>
      </c>
    </row>
    <row r="51" spans="1:56" x14ac:dyDescent="0.3">
      <c r="A51" t="s">
        <v>3</v>
      </c>
      <c r="B51" s="24" t="s">
        <v>49</v>
      </c>
      <c r="C51" s="21">
        <v>24060.93</v>
      </c>
      <c r="D51" s="22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24000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18">
        <v>17000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  <c r="Z51" s="18">
        <v>0</v>
      </c>
      <c r="AA51" s="18">
        <v>0</v>
      </c>
      <c r="AB51" s="18">
        <v>0</v>
      </c>
      <c r="AC51" s="18">
        <v>0</v>
      </c>
      <c r="AD51" s="18">
        <v>0</v>
      </c>
      <c r="AE51" s="18">
        <v>18000</v>
      </c>
      <c r="AF51" s="18">
        <v>0</v>
      </c>
      <c r="AG51" s="18">
        <v>0</v>
      </c>
      <c r="AH51" s="18">
        <v>0</v>
      </c>
      <c r="AI51" s="18">
        <v>0</v>
      </c>
      <c r="AJ51" s="18">
        <v>0</v>
      </c>
      <c r="AK51" s="18">
        <v>0</v>
      </c>
      <c r="AL51" s="18">
        <v>0</v>
      </c>
      <c r="AM51" s="18">
        <v>0</v>
      </c>
      <c r="AN51" s="18">
        <v>0</v>
      </c>
      <c r="AO51" s="18">
        <v>0</v>
      </c>
      <c r="AP51" s="18">
        <v>0</v>
      </c>
      <c r="AQ51" s="18">
        <v>0</v>
      </c>
      <c r="AR51" s="18">
        <v>0</v>
      </c>
      <c r="AS51" s="18">
        <v>24000</v>
      </c>
      <c r="AT51" s="18">
        <v>0</v>
      </c>
      <c r="AU51" s="18">
        <v>0</v>
      </c>
      <c r="AV51" s="18">
        <v>0</v>
      </c>
      <c r="AW51" s="18">
        <v>0</v>
      </c>
      <c r="AX51" s="18">
        <v>0</v>
      </c>
      <c r="AY51" s="18">
        <v>0</v>
      </c>
      <c r="AZ51" s="18">
        <v>0</v>
      </c>
      <c r="BA51" s="18">
        <v>0</v>
      </c>
      <c r="BB51" s="18">
        <v>0</v>
      </c>
      <c r="BC51" s="18">
        <v>0</v>
      </c>
      <c r="BD51" s="23">
        <f t="shared" si="9"/>
        <v>83000</v>
      </c>
    </row>
    <row r="52" spans="1:56" x14ac:dyDescent="0.3">
      <c r="A52" t="s">
        <v>3</v>
      </c>
      <c r="B52" s="25" t="s">
        <v>50</v>
      </c>
      <c r="C52" s="26">
        <v>30189.479999999996</v>
      </c>
      <c r="D52" s="22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>
        <v>0</v>
      </c>
      <c r="AC52" s="18">
        <v>0</v>
      </c>
      <c r="AD52" s="18">
        <v>0</v>
      </c>
      <c r="AE52" s="18">
        <v>0</v>
      </c>
      <c r="AF52" s="18">
        <v>0</v>
      </c>
      <c r="AG52" s="18">
        <v>0</v>
      </c>
      <c r="AH52" s="18">
        <v>0</v>
      </c>
      <c r="AI52" s="18">
        <v>0</v>
      </c>
      <c r="AJ52" s="18">
        <v>0</v>
      </c>
      <c r="AK52" s="18">
        <v>0</v>
      </c>
      <c r="AL52" s="18">
        <v>0</v>
      </c>
      <c r="AM52" s="18">
        <v>0</v>
      </c>
      <c r="AN52" s="18">
        <v>0</v>
      </c>
      <c r="AO52" s="18">
        <v>0</v>
      </c>
      <c r="AP52" s="18">
        <v>0</v>
      </c>
      <c r="AQ52" s="18">
        <v>0</v>
      </c>
      <c r="AR52" s="18">
        <v>0</v>
      </c>
      <c r="AS52" s="18">
        <v>0</v>
      </c>
      <c r="AT52" s="18">
        <v>0</v>
      </c>
      <c r="AU52" s="18">
        <v>0</v>
      </c>
      <c r="AV52" s="18">
        <v>0</v>
      </c>
      <c r="AW52" s="18">
        <v>0</v>
      </c>
      <c r="AX52" s="18">
        <v>0</v>
      </c>
      <c r="AY52" s="18">
        <v>0</v>
      </c>
      <c r="AZ52" s="18">
        <v>0</v>
      </c>
      <c r="BA52" s="18">
        <v>0</v>
      </c>
      <c r="BB52" s="18">
        <v>0</v>
      </c>
      <c r="BC52" s="18">
        <v>0</v>
      </c>
      <c r="BD52" s="23">
        <f t="shared" si="9"/>
        <v>0</v>
      </c>
    </row>
    <row r="53" spans="1:56" x14ac:dyDescent="0.3">
      <c r="A53" t="s">
        <v>3</v>
      </c>
      <c r="B53" s="25" t="s">
        <v>52</v>
      </c>
      <c r="C53" s="27">
        <v>12245</v>
      </c>
      <c r="D53" s="22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  <c r="S53" s="18">
        <v>0</v>
      </c>
      <c r="T53" s="18">
        <v>0</v>
      </c>
      <c r="U53" s="18">
        <v>0</v>
      </c>
      <c r="V53" s="18">
        <v>0</v>
      </c>
      <c r="W53" s="18">
        <v>0</v>
      </c>
      <c r="X53" s="18">
        <v>0</v>
      </c>
      <c r="Y53" s="18">
        <v>0</v>
      </c>
      <c r="Z53" s="18">
        <v>0</v>
      </c>
      <c r="AA53" s="18">
        <v>0</v>
      </c>
      <c r="AB53" s="18">
        <v>0</v>
      </c>
      <c r="AC53" s="18">
        <v>0</v>
      </c>
      <c r="AD53" s="18">
        <v>0</v>
      </c>
      <c r="AE53" s="18">
        <v>0</v>
      </c>
      <c r="AF53" s="18">
        <v>0</v>
      </c>
      <c r="AG53" s="18">
        <v>0</v>
      </c>
      <c r="AH53" s="18">
        <v>0</v>
      </c>
      <c r="AI53" s="18">
        <v>0</v>
      </c>
      <c r="AJ53" s="18">
        <v>0</v>
      </c>
      <c r="AK53" s="18">
        <v>0</v>
      </c>
      <c r="AL53" s="18">
        <v>0</v>
      </c>
      <c r="AM53" s="18">
        <v>0</v>
      </c>
      <c r="AN53" s="18">
        <v>0</v>
      </c>
      <c r="AO53" s="18">
        <v>0</v>
      </c>
      <c r="AP53" s="18">
        <v>0</v>
      </c>
      <c r="AQ53" s="18">
        <v>0</v>
      </c>
      <c r="AR53" s="18">
        <v>0</v>
      </c>
      <c r="AS53" s="18">
        <v>0</v>
      </c>
      <c r="AT53" s="18">
        <v>0</v>
      </c>
      <c r="AU53" s="18">
        <v>0</v>
      </c>
      <c r="AV53" s="18">
        <v>0</v>
      </c>
      <c r="AW53" s="18">
        <v>0</v>
      </c>
      <c r="AX53" s="18">
        <v>0</v>
      </c>
      <c r="AY53" s="18">
        <v>0</v>
      </c>
      <c r="AZ53" s="18">
        <v>0</v>
      </c>
      <c r="BA53" s="18">
        <v>0</v>
      </c>
      <c r="BB53" s="18">
        <v>0</v>
      </c>
      <c r="BC53" s="18">
        <v>0</v>
      </c>
      <c r="BD53" s="23">
        <f t="shared" si="9"/>
        <v>0</v>
      </c>
    </row>
    <row r="54" spans="1:56" x14ac:dyDescent="0.3">
      <c r="A54" t="s">
        <v>3</v>
      </c>
      <c r="B54" s="25" t="s">
        <v>53</v>
      </c>
      <c r="C54" s="26" t="s">
        <v>51</v>
      </c>
      <c r="D54" s="22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  <c r="Z54" s="18">
        <v>0</v>
      </c>
      <c r="AA54" s="18">
        <v>0</v>
      </c>
      <c r="AB54" s="18">
        <v>0</v>
      </c>
      <c r="AC54" s="18">
        <v>0</v>
      </c>
      <c r="AD54" s="18">
        <v>0</v>
      </c>
      <c r="AE54" s="18">
        <v>0</v>
      </c>
      <c r="AF54" s="18">
        <v>0</v>
      </c>
      <c r="AG54" s="18">
        <v>0</v>
      </c>
      <c r="AH54" s="18">
        <v>0</v>
      </c>
      <c r="AI54" s="18">
        <v>0</v>
      </c>
      <c r="AJ54" s="18">
        <v>0</v>
      </c>
      <c r="AK54" s="18">
        <v>0</v>
      </c>
      <c r="AL54" s="18">
        <v>0</v>
      </c>
      <c r="AM54" s="18">
        <v>0</v>
      </c>
      <c r="AN54" s="18">
        <v>0</v>
      </c>
      <c r="AO54" s="18">
        <v>0</v>
      </c>
      <c r="AP54" s="18">
        <v>0</v>
      </c>
      <c r="AQ54" s="18">
        <v>0</v>
      </c>
      <c r="AR54" s="18">
        <v>0</v>
      </c>
      <c r="AS54" s="18">
        <v>0</v>
      </c>
      <c r="AT54" s="18">
        <v>0</v>
      </c>
      <c r="AU54" s="18">
        <v>0</v>
      </c>
      <c r="AV54" s="18">
        <v>0</v>
      </c>
      <c r="AW54" s="18">
        <v>0</v>
      </c>
      <c r="AX54" s="18">
        <v>0</v>
      </c>
      <c r="AY54" s="18">
        <v>0</v>
      </c>
      <c r="AZ54" s="18">
        <v>0</v>
      </c>
      <c r="BA54" s="18">
        <v>0</v>
      </c>
      <c r="BB54" s="18">
        <v>0</v>
      </c>
      <c r="BC54" s="18">
        <v>0</v>
      </c>
      <c r="BD54" s="23">
        <f t="shared" si="9"/>
        <v>0</v>
      </c>
    </row>
    <row r="55" spans="1:56" x14ac:dyDescent="0.3">
      <c r="A55" t="s">
        <v>3</v>
      </c>
      <c r="B55" s="25" t="s">
        <v>54</v>
      </c>
      <c r="C55" s="26" t="s">
        <v>51</v>
      </c>
      <c r="D55" s="22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30000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18">
        <v>0</v>
      </c>
      <c r="AF55" s="18">
        <v>20000</v>
      </c>
      <c r="AG55" s="18">
        <v>0</v>
      </c>
      <c r="AH55" s="18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0</v>
      </c>
      <c r="AN55" s="18">
        <v>0</v>
      </c>
      <c r="AO55" s="18">
        <v>0</v>
      </c>
      <c r="AP55" s="18">
        <v>0</v>
      </c>
      <c r="AQ55" s="18">
        <v>0</v>
      </c>
      <c r="AR55" s="18">
        <v>0</v>
      </c>
      <c r="AS55" s="18">
        <v>20000</v>
      </c>
      <c r="AT55" s="18">
        <v>0</v>
      </c>
      <c r="AU55" s="18">
        <v>0</v>
      </c>
      <c r="AV55" s="18">
        <v>0</v>
      </c>
      <c r="AW55" s="18">
        <v>0</v>
      </c>
      <c r="AX55" s="18">
        <v>0</v>
      </c>
      <c r="AY55" s="18">
        <v>0</v>
      </c>
      <c r="AZ55" s="18">
        <v>0</v>
      </c>
      <c r="BA55" s="18">
        <v>0</v>
      </c>
      <c r="BB55" s="18">
        <v>0</v>
      </c>
      <c r="BC55" s="18">
        <v>0</v>
      </c>
      <c r="BD55" s="23">
        <f t="shared" si="9"/>
        <v>70000</v>
      </c>
    </row>
    <row r="56" spans="1:56" x14ac:dyDescent="0.3">
      <c r="A56" t="s">
        <v>3</v>
      </c>
      <c r="B56" s="25" t="s">
        <v>55</v>
      </c>
      <c r="C56" s="49">
        <v>35339.619999999995</v>
      </c>
      <c r="D56" s="22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  <c r="Z56" s="18">
        <v>0</v>
      </c>
      <c r="AA56" s="18">
        <v>0</v>
      </c>
      <c r="AB56" s="18">
        <v>0</v>
      </c>
      <c r="AC56" s="18">
        <v>0</v>
      </c>
      <c r="AD56" s="18">
        <v>0</v>
      </c>
      <c r="AE56" s="18">
        <v>0</v>
      </c>
      <c r="AF56" s="18">
        <v>0</v>
      </c>
      <c r="AG56" s="18">
        <v>0</v>
      </c>
      <c r="AH56" s="18">
        <v>0</v>
      </c>
      <c r="AI56" s="18">
        <v>0</v>
      </c>
      <c r="AJ56" s="18">
        <v>0</v>
      </c>
      <c r="AK56" s="18">
        <v>0</v>
      </c>
      <c r="AL56" s="18">
        <v>0</v>
      </c>
      <c r="AM56" s="18">
        <v>0</v>
      </c>
      <c r="AN56" s="18">
        <v>0</v>
      </c>
      <c r="AO56" s="18">
        <v>0</v>
      </c>
      <c r="AP56" s="18">
        <v>0</v>
      </c>
      <c r="AQ56" s="18">
        <v>0</v>
      </c>
      <c r="AR56" s="18">
        <v>0</v>
      </c>
      <c r="AS56" s="18">
        <v>0</v>
      </c>
      <c r="AT56" s="18">
        <v>0</v>
      </c>
      <c r="AU56" s="18">
        <v>0</v>
      </c>
      <c r="AV56" s="18">
        <v>0</v>
      </c>
      <c r="AW56" s="18">
        <v>0</v>
      </c>
      <c r="AX56" s="18">
        <v>0</v>
      </c>
      <c r="AY56" s="18">
        <v>0</v>
      </c>
      <c r="AZ56" s="18">
        <v>0</v>
      </c>
      <c r="BA56" s="18">
        <v>0</v>
      </c>
      <c r="BB56" s="18">
        <v>0</v>
      </c>
      <c r="BC56" s="18">
        <v>0</v>
      </c>
      <c r="BD56" s="23">
        <f t="shared" si="9"/>
        <v>0</v>
      </c>
    </row>
    <row r="57" spans="1:56" x14ac:dyDescent="0.3">
      <c r="A57" t="s">
        <v>3</v>
      </c>
      <c r="B57" s="28" t="s">
        <v>56</v>
      </c>
      <c r="C57" s="26">
        <v>3377.35</v>
      </c>
      <c r="D57" s="29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5800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8000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30">
        <v>0</v>
      </c>
      <c r="AF57" s="30">
        <v>0</v>
      </c>
      <c r="AG57" s="30">
        <v>0</v>
      </c>
      <c r="AH57" s="30">
        <v>0</v>
      </c>
      <c r="AI57" s="30">
        <v>0</v>
      </c>
      <c r="AJ57" s="30">
        <v>0</v>
      </c>
      <c r="AK57" s="30">
        <v>0</v>
      </c>
      <c r="AL57" s="30">
        <v>0</v>
      </c>
      <c r="AM57" s="30">
        <v>0</v>
      </c>
      <c r="AN57" s="30">
        <v>0</v>
      </c>
      <c r="AO57" s="30">
        <v>0</v>
      </c>
      <c r="AP57" s="30">
        <v>0</v>
      </c>
      <c r="AQ57" s="30">
        <v>0</v>
      </c>
      <c r="AR57" s="30">
        <v>0</v>
      </c>
      <c r="AS57" s="30">
        <v>0</v>
      </c>
      <c r="AT57" s="30">
        <v>0</v>
      </c>
      <c r="AU57" s="30">
        <v>0</v>
      </c>
      <c r="AV57" s="30">
        <v>0</v>
      </c>
      <c r="AW57" s="30">
        <v>0</v>
      </c>
      <c r="AX57" s="30">
        <v>0</v>
      </c>
      <c r="AY57" s="30">
        <v>0</v>
      </c>
      <c r="AZ57" s="30">
        <v>5800</v>
      </c>
      <c r="BA57" s="30">
        <v>0</v>
      </c>
      <c r="BB57" s="30">
        <v>0</v>
      </c>
      <c r="BC57" s="30">
        <v>0</v>
      </c>
      <c r="BD57" s="31">
        <f t="shared" si="9"/>
        <v>19600</v>
      </c>
    </row>
    <row r="58" spans="1:56" x14ac:dyDescent="0.3">
      <c r="A58" t="s">
        <v>3</v>
      </c>
      <c r="B58" s="28" t="s">
        <v>57</v>
      </c>
      <c r="C58" s="26">
        <v>3177.2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3245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31">
        <f t="shared" si="9"/>
        <v>3245</v>
      </c>
    </row>
    <row r="59" spans="1:56" x14ac:dyDescent="0.3">
      <c r="A59" t="s">
        <v>58</v>
      </c>
      <c r="B59" s="24" t="s">
        <v>59</v>
      </c>
      <c r="C59" s="21">
        <v>62638.03</v>
      </c>
      <c r="D59" s="22">
        <v>0</v>
      </c>
      <c r="E59" s="18">
        <v>0</v>
      </c>
      <c r="F59" s="18">
        <v>25000</v>
      </c>
      <c r="G59" s="18">
        <v>0</v>
      </c>
      <c r="H59" s="18">
        <v>0</v>
      </c>
      <c r="I59" s="18">
        <v>0</v>
      </c>
      <c r="J59" s="18">
        <v>15000</v>
      </c>
      <c r="K59" s="18">
        <v>0</v>
      </c>
      <c r="L59" s="18">
        <v>0</v>
      </c>
      <c r="M59" s="18"/>
      <c r="N59" s="18"/>
      <c r="O59" s="18">
        <v>18000</v>
      </c>
      <c r="P59" s="18">
        <v>0</v>
      </c>
      <c r="Q59" s="18">
        <v>11000</v>
      </c>
      <c r="R59" s="18">
        <v>0</v>
      </c>
      <c r="S59" s="18">
        <v>17000</v>
      </c>
      <c r="T59" s="18">
        <v>0</v>
      </c>
      <c r="U59" s="18">
        <v>0</v>
      </c>
      <c r="V59" s="18">
        <v>19000</v>
      </c>
      <c r="W59" s="18">
        <v>9000</v>
      </c>
      <c r="X59" s="18">
        <v>0</v>
      </c>
      <c r="Y59" s="18">
        <v>9000</v>
      </c>
      <c r="Z59" s="18">
        <v>0</v>
      </c>
      <c r="AA59" s="18">
        <v>7500</v>
      </c>
      <c r="AB59" s="18">
        <v>0</v>
      </c>
      <c r="AC59" s="18">
        <v>7500</v>
      </c>
      <c r="AD59" s="18">
        <v>0</v>
      </c>
      <c r="AE59" s="18">
        <v>4000</v>
      </c>
      <c r="AF59" s="18">
        <v>0</v>
      </c>
      <c r="AG59" s="18">
        <v>2500</v>
      </c>
      <c r="AH59" s="18">
        <v>0</v>
      </c>
      <c r="AI59" s="18">
        <v>0</v>
      </c>
      <c r="AJ59" s="18">
        <v>2500</v>
      </c>
      <c r="AK59" s="18">
        <v>0</v>
      </c>
      <c r="AL59" s="18">
        <v>3000</v>
      </c>
      <c r="AM59" s="18">
        <v>0</v>
      </c>
      <c r="AN59" s="18">
        <v>15000</v>
      </c>
      <c r="AO59" s="18">
        <v>0</v>
      </c>
      <c r="AP59" s="18">
        <v>10000</v>
      </c>
      <c r="AQ59" s="18">
        <v>10000</v>
      </c>
      <c r="AR59" s="18">
        <v>5000</v>
      </c>
      <c r="AS59" s="18">
        <v>0</v>
      </c>
      <c r="AT59" s="18">
        <v>20000</v>
      </c>
      <c r="AU59" s="18">
        <v>15000</v>
      </c>
      <c r="AV59" s="18">
        <v>10000</v>
      </c>
      <c r="AW59" s="18">
        <v>5000</v>
      </c>
      <c r="AX59" s="18">
        <v>15000</v>
      </c>
      <c r="AY59" s="18">
        <v>10000</v>
      </c>
      <c r="AZ59" s="18">
        <v>15000</v>
      </c>
      <c r="BA59" s="18">
        <v>5000</v>
      </c>
      <c r="BB59" s="18">
        <v>0</v>
      </c>
      <c r="BC59" s="18">
        <v>0</v>
      </c>
      <c r="BD59" s="23">
        <f t="shared" ref="BD59:BD65" si="10">SUM(D57:BC57)</f>
        <v>19600</v>
      </c>
    </row>
    <row r="60" spans="1:56" x14ac:dyDescent="0.3">
      <c r="A60" t="s">
        <v>58</v>
      </c>
      <c r="B60" s="24" t="s">
        <v>60</v>
      </c>
      <c r="C60" s="21">
        <v>12024.31</v>
      </c>
      <c r="D60" s="22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  <c r="Q60" s="18">
        <v>0</v>
      </c>
      <c r="R60" s="18">
        <v>0</v>
      </c>
      <c r="S60" s="18">
        <v>0</v>
      </c>
      <c r="T60" s="18">
        <v>0</v>
      </c>
      <c r="U60" s="18">
        <v>0</v>
      </c>
      <c r="V60" s="18">
        <v>0</v>
      </c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23">
        <f t="shared" si="10"/>
        <v>3245</v>
      </c>
    </row>
    <row r="61" spans="1:56" x14ac:dyDescent="0.3">
      <c r="A61" t="s">
        <v>58</v>
      </c>
      <c r="B61" s="24" t="s">
        <v>8</v>
      </c>
      <c r="C61" s="21">
        <v>17524.57</v>
      </c>
      <c r="D61" s="22">
        <v>0</v>
      </c>
      <c r="E61" s="18">
        <v>0</v>
      </c>
      <c r="F61" s="18">
        <v>0</v>
      </c>
      <c r="G61" s="18">
        <v>0</v>
      </c>
      <c r="H61" s="18">
        <v>0</v>
      </c>
      <c r="I61" s="18"/>
      <c r="J61" s="18">
        <v>0</v>
      </c>
      <c r="K61" s="18">
        <v>9500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  <c r="V61" s="18">
        <v>0</v>
      </c>
      <c r="W61" s="18"/>
      <c r="X61" s="18"/>
      <c r="Y61" s="18"/>
      <c r="Z61" s="18"/>
      <c r="AA61" s="18"/>
      <c r="AB61" s="18"/>
      <c r="AC61" s="18"/>
      <c r="AD61" s="18">
        <v>6500</v>
      </c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>
        <v>12421.61</v>
      </c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23">
        <f t="shared" si="10"/>
        <v>285000</v>
      </c>
    </row>
    <row r="62" spans="1:56" x14ac:dyDescent="0.3">
      <c r="A62" t="s">
        <v>58</v>
      </c>
      <c r="B62" s="24" t="s">
        <v>61</v>
      </c>
      <c r="C62" s="21">
        <v>10788.84</v>
      </c>
      <c r="D62" s="22">
        <v>0</v>
      </c>
      <c r="E62" s="18">
        <v>0</v>
      </c>
      <c r="F62" s="18">
        <v>0</v>
      </c>
      <c r="G62" s="18">
        <v>0</v>
      </c>
      <c r="H62" s="18">
        <v>3500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900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/>
      <c r="X62" s="18"/>
      <c r="Y62" s="18"/>
      <c r="Z62" s="18"/>
      <c r="AA62" s="18"/>
      <c r="AB62" s="18"/>
      <c r="AC62" s="18"/>
      <c r="AD62" s="18">
        <v>4099.55</v>
      </c>
      <c r="AE62" s="18"/>
      <c r="AF62" s="18"/>
      <c r="AG62" s="18"/>
      <c r="AH62" s="18"/>
      <c r="AI62" s="18"/>
      <c r="AJ62" s="18">
        <v>4099.55</v>
      </c>
      <c r="AK62" s="18"/>
      <c r="AL62" s="18"/>
      <c r="AM62" s="18"/>
      <c r="AN62" s="18"/>
      <c r="AO62" s="18"/>
      <c r="AP62" s="18">
        <v>9500</v>
      </c>
      <c r="AQ62" s="18"/>
      <c r="AR62" s="18"/>
      <c r="AS62" s="18"/>
      <c r="AT62" s="18"/>
      <c r="AU62" s="18"/>
      <c r="AV62" s="18">
        <v>6626.36</v>
      </c>
      <c r="AW62" s="18"/>
      <c r="AX62" s="18"/>
      <c r="AY62" s="18"/>
      <c r="AZ62" s="18"/>
      <c r="BA62" s="18"/>
      <c r="BB62" s="18">
        <v>9119.64</v>
      </c>
      <c r="BC62" s="18"/>
      <c r="BD62" s="23">
        <f t="shared" si="10"/>
        <v>0</v>
      </c>
    </row>
    <row r="63" spans="1:56" x14ac:dyDescent="0.3">
      <c r="A63" t="s">
        <v>58</v>
      </c>
      <c r="B63" s="24" t="s">
        <v>62</v>
      </c>
      <c r="C63" s="21">
        <v>208.7</v>
      </c>
      <c r="D63" s="22">
        <v>0</v>
      </c>
      <c r="E63" s="18">
        <v>0</v>
      </c>
      <c r="F63" s="18">
        <v>3000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  <c r="V63" s="18">
        <v>0</v>
      </c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23">
        <f t="shared" si="10"/>
        <v>28421.61</v>
      </c>
    </row>
    <row r="64" spans="1:56" x14ac:dyDescent="0.3">
      <c r="A64" t="s">
        <v>58</v>
      </c>
      <c r="B64" s="24" t="s">
        <v>63</v>
      </c>
      <c r="C64" s="21">
        <v>3293.19</v>
      </c>
      <c r="D64" s="22">
        <v>0</v>
      </c>
      <c r="E64" s="18">
        <v>0</v>
      </c>
      <c r="F64" s="18">
        <v>0</v>
      </c>
      <c r="G64" s="18">
        <v>0</v>
      </c>
      <c r="H64" s="18">
        <v>0</v>
      </c>
      <c r="I64" s="18">
        <v>500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500</v>
      </c>
      <c r="Q64" s="18">
        <v>0</v>
      </c>
      <c r="R64" s="18">
        <v>0</v>
      </c>
      <c r="S64" s="18">
        <v>0</v>
      </c>
      <c r="T64" s="18">
        <v>0</v>
      </c>
      <c r="U64" s="18">
        <v>500</v>
      </c>
      <c r="V64" s="18">
        <v>0</v>
      </c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>
        <v>1601.39</v>
      </c>
      <c r="AI64" s="18"/>
      <c r="AJ64" s="18"/>
      <c r="AK64" s="18"/>
      <c r="AL64" s="18"/>
      <c r="AM64" s="18"/>
      <c r="AN64" s="18"/>
      <c r="AO64" s="18"/>
      <c r="AP64" s="18">
        <v>2176.44</v>
      </c>
      <c r="AQ64" s="18"/>
      <c r="AR64" s="18"/>
      <c r="AS64" s="18"/>
      <c r="AT64" s="18"/>
      <c r="AU64" s="18"/>
      <c r="AV64" s="18"/>
      <c r="AW64" s="18"/>
      <c r="AX64" s="18">
        <v>4400</v>
      </c>
      <c r="AY64" s="18"/>
      <c r="AZ64" s="18"/>
      <c r="BA64" s="18"/>
      <c r="BB64" s="18"/>
      <c r="BC64" s="18"/>
      <c r="BD64" s="23">
        <f t="shared" si="10"/>
        <v>37845.1</v>
      </c>
    </row>
    <row r="65" spans="1:56" x14ac:dyDescent="0.3">
      <c r="A65" t="s">
        <v>58</v>
      </c>
      <c r="B65" s="24" t="s">
        <v>64</v>
      </c>
      <c r="C65" s="21">
        <v>2222.04</v>
      </c>
      <c r="D65" s="22">
        <v>0</v>
      </c>
      <c r="E65" s="18">
        <v>0</v>
      </c>
      <c r="F65" s="18">
        <v>0</v>
      </c>
      <c r="G65" s="18">
        <v>500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500</v>
      </c>
      <c r="O65" s="18">
        <v>0</v>
      </c>
      <c r="P65" s="18">
        <v>0</v>
      </c>
      <c r="Q65" s="18">
        <v>0</v>
      </c>
      <c r="R65" s="18">
        <v>0</v>
      </c>
      <c r="S65" s="18">
        <v>500</v>
      </c>
      <c r="T65" s="18">
        <v>0</v>
      </c>
      <c r="U65" s="18">
        <v>0</v>
      </c>
      <c r="V65" s="18">
        <v>0</v>
      </c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>
        <v>2800</v>
      </c>
      <c r="AW65" s="18"/>
      <c r="AX65" s="18"/>
      <c r="AY65" s="18"/>
      <c r="AZ65" s="18"/>
      <c r="BA65" s="18"/>
      <c r="BB65" s="18"/>
      <c r="BC65" s="18"/>
      <c r="BD65" s="23">
        <f t="shared" si="10"/>
        <v>3000</v>
      </c>
    </row>
    <row r="66" spans="1:56" x14ac:dyDescent="0.3">
      <c r="A66" t="s">
        <v>58</v>
      </c>
      <c r="B66" s="24" t="s">
        <v>65</v>
      </c>
      <c r="C66" s="21">
        <v>11363.74</v>
      </c>
      <c r="D66" s="22"/>
      <c r="E66" s="18"/>
      <c r="F66" s="18"/>
      <c r="G66" s="18">
        <v>12500</v>
      </c>
      <c r="H66" s="18"/>
      <c r="I66" s="18"/>
      <c r="J66" s="18"/>
      <c r="K66" s="18"/>
      <c r="L66" s="18"/>
      <c r="M66" s="18"/>
      <c r="N66" s="18"/>
      <c r="O66" s="18">
        <v>1500</v>
      </c>
      <c r="P66" s="18">
        <v>0</v>
      </c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>
        <v>6500</v>
      </c>
      <c r="AB66" s="18"/>
      <c r="AC66" s="18"/>
      <c r="AD66" s="18">
        <v>4730.41</v>
      </c>
      <c r="AE66" s="18"/>
      <c r="AF66" s="18"/>
      <c r="AG66" s="18"/>
      <c r="AH66" s="18"/>
      <c r="AI66" s="18">
        <v>0</v>
      </c>
      <c r="AJ66" s="18"/>
      <c r="AK66" s="18"/>
      <c r="AL66" s="18">
        <v>6000</v>
      </c>
      <c r="AM66" s="18"/>
      <c r="AN66" s="18"/>
      <c r="AO66" s="18">
        <v>0</v>
      </c>
      <c r="AP66" s="18">
        <v>10000</v>
      </c>
      <c r="AQ66" s="18"/>
      <c r="AR66" s="18"/>
      <c r="AS66" s="18"/>
      <c r="AT66" s="18"/>
      <c r="AU66" s="18">
        <v>4000</v>
      </c>
      <c r="AV66" s="18"/>
      <c r="AW66" s="18"/>
      <c r="AX66" s="18"/>
      <c r="AY66" s="18"/>
      <c r="AZ66" s="18">
        <v>6000</v>
      </c>
      <c r="BA66" s="18"/>
      <c r="BB66" s="18"/>
      <c r="BC66" s="18"/>
      <c r="BD66" s="23">
        <v>7000</v>
      </c>
    </row>
    <row r="67" spans="1:56" x14ac:dyDescent="0.3">
      <c r="A67" t="s">
        <v>58</v>
      </c>
      <c r="B67" s="24" t="s">
        <v>66</v>
      </c>
      <c r="C67" s="21">
        <v>396</v>
      </c>
      <c r="D67" s="22"/>
      <c r="E67" s="18"/>
      <c r="F67" s="18"/>
      <c r="G67" s="18">
        <v>350</v>
      </c>
      <c r="H67" s="18"/>
      <c r="I67" s="18"/>
      <c r="J67" s="18"/>
      <c r="K67" s="18"/>
      <c r="L67" s="18"/>
      <c r="M67" s="18"/>
      <c r="N67" s="18"/>
      <c r="O67" s="18">
        <v>0</v>
      </c>
      <c r="P67" s="18"/>
      <c r="Q67" s="18"/>
      <c r="R67" s="18"/>
      <c r="S67" s="18"/>
      <c r="T67" s="18"/>
      <c r="U67" s="18"/>
      <c r="V67" s="18">
        <v>350</v>
      </c>
      <c r="W67" s="18"/>
      <c r="X67" s="18"/>
      <c r="Y67" s="18"/>
      <c r="Z67" s="18"/>
      <c r="AA67" s="18"/>
      <c r="AB67" s="18"/>
      <c r="AC67" s="18"/>
      <c r="AD67" s="18">
        <v>328.41</v>
      </c>
      <c r="AE67" s="18"/>
      <c r="AF67" s="18"/>
      <c r="AG67" s="18"/>
      <c r="AH67" s="18"/>
      <c r="AI67" s="18"/>
      <c r="AJ67" s="18">
        <v>328.41</v>
      </c>
      <c r="AK67" s="18"/>
      <c r="AL67" s="18"/>
      <c r="AM67" s="18"/>
      <c r="AN67" s="18"/>
      <c r="AO67" s="18"/>
      <c r="AP67" s="18">
        <v>446.34</v>
      </c>
      <c r="AQ67" s="18"/>
      <c r="AR67" s="18"/>
      <c r="AS67" s="18"/>
      <c r="AT67" s="18"/>
      <c r="AU67" s="18"/>
      <c r="AV67" s="18">
        <v>831</v>
      </c>
      <c r="AW67" s="18"/>
      <c r="AX67" s="18"/>
      <c r="AY67" s="18"/>
      <c r="AZ67" s="18"/>
      <c r="BA67" s="18"/>
      <c r="BB67" s="18">
        <v>730.54</v>
      </c>
      <c r="BC67" s="18"/>
      <c r="BD67" s="23">
        <v>900</v>
      </c>
    </row>
    <row r="68" spans="1:56" x14ac:dyDescent="0.3">
      <c r="A68" t="s">
        <v>67</v>
      </c>
      <c r="B68" s="24" t="s">
        <v>68</v>
      </c>
      <c r="C68" s="21">
        <v>61272.66</v>
      </c>
      <c r="D68" s="22">
        <v>0</v>
      </c>
      <c r="E68" s="18">
        <v>0</v>
      </c>
      <c r="F68" s="18">
        <v>0</v>
      </c>
      <c r="G68" s="18">
        <v>0</v>
      </c>
      <c r="H68" s="18">
        <v>8000</v>
      </c>
      <c r="I68" s="18">
        <v>0</v>
      </c>
      <c r="J68" s="18">
        <v>0</v>
      </c>
      <c r="K68" s="18">
        <v>14000</v>
      </c>
      <c r="L68" s="18">
        <v>0</v>
      </c>
      <c r="M68" s="18">
        <v>0</v>
      </c>
      <c r="N68" s="18">
        <v>0</v>
      </c>
      <c r="O68" s="18">
        <v>8000</v>
      </c>
      <c r="P68" s="18">
        <v>0</v>
      </c>
      <c r="Q68" s="18">
        <v>0</v>
      </c>
      <c r="R68" s="18">
        <v>0</v>
      </c>
      <c r="S68" s="18">
        <v>0</v>
      </c>
      <c r="T68" s="18">
        <v>0</v>
      </c>
      <c r="U68" s="18">
        <v>17000</v>
      </c>
      <c r="V68" s="18">
        <v>0</v>
      </c>
      <c r="W68" s="18"/>
      <c r="X68" s="18"/>
      <c r="Y68" s="18"/>
      <c r="Z68" s="18"/>
      <c r="AA68" s="18"/>
      <c r="AB68" s="18"/>
      <c r="AC68" s="18"/>
      <c r="AD68" s="18">
        <v>10559.81</v>
      </c>
      <c r="AE68" s="18"/>
      <c r="AF68" s="18"/>
      <c r="AG68" s="18"/>
      <c r="AH68" s="18"/>
      <c r="AI68" s="18"/>
      <c r="AJ68" s="18">
        <v>10559.81</v>
      </c>
      <c r="AK68" s="18"/>
      <c r="AL68" s="18"/>
      <c r="AM68" s="18"/>
      <c r="AN68" s="18"/>
      <c r="AO68" s="18"/>
      <c r="AP68" s="18">
        <v>22000</v>
      </c>
      <c r="AQ68" s="18"/>
      <c r="AR68" s="18"/>
      <c r="AS68" s="18"/>
      <c r="AT68" s="18"/>
      <c r="AU68" s="18"/>
      <c r="AV68" s="18">
        <v>19000</v>
      </c>
      <c r="AW68" s="18"/>
      <c r="AX68" s="18"/>
      <c r="AY68" s="18"/>
      <c r="AZ68" s="18"/>
      <c r="BA68" s="18"/>
      <c r="BB68" s="18">
        <v>23490.76</v>
      </c>
      <c r="BC68" s="18"/>
      <c r="BD68" s="23">
        <f>SUM(D66:BC66)</f>
        <v>51230.41</v>
      </c>
    </row>
    <row r="69" spans="1:56" x14ac:dyDescent="0.3">
      <c r="A69" t="s">
        <v>67</v>
      </c>
      <c r="B69" s="24" t="s">
        <v>69</v>
      </c>
      <c r="C69" s="21">
        <v>4987.92</v>
      </c>
      <c r="D69" s="22">
        <v>8000</v>
      </c>
      <c r="E69" s="18">
        <v>0</v>
      </c>
      <c r="F69" s="18">
        <v>0</v>
      </c>
      <c r="G69" s="18">
        <v>0</v>
      </c>
      <c r="H69" s="18">
        <v>12000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8000</v>
      </c>
      <c r="Q69" s="18">
        <v>0</v>
      </c>
      <c r="R69" s="18">
        <v>0</v>
      </c>
      <c r="S69" s="18">
        <v>0</v>
      </c>
      <c r="T69" s="18">
        <v>0</v>
      </c>
      <c r="U69" s="18">
        <v>0</v>
      </c>
      <c r="V69" s="18">
        <v>0</v>
      </c>
      <c r="W69" s="18">
        <v>7200</v>
      </c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>
        <v>15236.25</v>
      </c>
      <c r="AP69" s="18"/>
      <c r="AQ69" s="18"/>
      <c r="AR69" s="18"/>
      <c r="AS69" s="18"/>
      <c r="AT69" s="18"/>
      <c r="AU69" s="18"/>
      <c r="AV69" s="18"/>
      <c r="AW69" s="18">
        <v>4000</v>
      </c>
      <c r="AX69" s="18"/>
      <c r="AY69" s="18"/>
      <c r="AZ69" s="18"/>
      <c r="BA69" s="18"/>
      <c r="BB69" s="18"/>
      <c r="BC69" s="18"/>
      <c r="BD69" s="23">
        <f>SUM(D67:BC67)</f>
        <v>3364.7</v>
      </c>
    </row>
    <row r="70" spans="1:56" x14ac:dyDescent="0.3">
      <c r="A70" t="s">
        <v>67</v>
      </c>
      <c r="B70" s="24" t="s">
        <v>70</v>
      </c>
      <c r="C70" s="21">
        <v>2824.6</v>
      </c>
      <c r="D70" s="22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0</v>
      </c>
      <c r="O70" s="18">
        <v>0</v>
      </c>
      <c r="P70" s="18">
        <v>0</v>
      </c>
      <c r="Q70" s="18">
        <v>0</v>
      </c>
      <c r="R70" s="18">
        <v>15000</v>
      </c>
      <c r="S70" s="18">
        <v>0</v>
      </c>
      <c r="T70" s="18">
        <v>0</v>
      </c>
      <c r="U70" s="18">
        <v>0</v>
      </c>
      <c r="V70" s="18">
        <v>0</v>
      </c>
      <c r="W70" s="18"/>
      <c r="X70" s="18"/>
      <c r="Y70" s="18"/>
      <c r="Z70" s="18"/>
      <c r="AA70" s="18"/>
      <c r="AB70" s="18">
        <v>25000</v>
      </c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23">
        <f>SUM(D68:BC68)</f>
        <v>132610.38</v>
      </c>
    </row>
    <row r="71" spans="1:56" x14ac:dyDescent="0.3">
      <c r="A71" t="s">
        <v>67</v>
      </c>
      <c r="B71" s="24" t="s">
        <v>71</v>
      </c>
      <c r="C71" s="21">
        <v>1082.72</v>
      </c>
      <c r="D71" s="22">
        <v>1200</v>
      </c>
      <c r="E71" s="18">
        <v>0</v>
      </c>
      <c r="F71" s="18">
        <v>800</v>
      </c>
      <c r="G71" s="18">
        <v>0</v>
      </c>
      <c r="H71" s="18">
        <v>0</v>
      </c>
      <c r="I71" s="18">
        <v>0</v>
      </c>
      <c r="J71" s="18">
        <v>0</v>
      </c>
      <c r="K71" s="18">
        <v>800</v>
      </c>
      <c r="L71" s="18">
        <v>0</v>
      </c>
      <c r="M71" s="18">
        <v>0</v>
      </c>
      <c r="N71" s="18">
        <v>1000</v>
      </c>
      <c r="O71" s="18">
        <v>0</v>
      </c>
      <c r="P71" s="18">
        <v>0</v>
      </c>
      <c r="Q71" s="18">
        <v>1100</v>
      </c>
      <c r="R71" s="18">
        <v>0</v>
      </c>
      <c r="S71" s="18">
        <v>0</v>
      </c>
      <c r="T71" s="18"/>
      <c r="U71" s="18">
        <v>0</v>
      </c>
      <c r="V71" s="18">
        <v>1000</v>
      </c>
      <c r="W71" s="18"/>
      <c r="X71" s="18"/>
      <c r="Y71" s="18"/>
      <c r="Z71" s="18"/>
      <c r="AA71" s="18"/>
      <c r="AB71" s="18">
        <v>1400</v>
      </c>
      <c r="AC71" s="18"/>
      <c r="AD71" s="18"/>
      <c r="AE71" s="18"/>
      <c r="AF71" s="18">
        <v>652.42999999999995</v>
      </c>
      <c r="AG71" s="18"/>
      <c r="AH71" s="18"/>
      <c r="AI71" s="18"/>
      <c r="AJ71" s="18">
        <v>652.42999999999995</v>
      </c>
      <c r="AK71" s="18"/>
      <c r="AL71" s="18"/>
      <c r="AM71" s="18"/>
      <c r="AN71" s="18">
        <v>886.71</v>
      </c>
      <c r="AO71" s="18"/>
      <c r="AP71" s="18"/>
      <c r="AQ71" s="18"/>
      <c r="AR71" s="18"/>
      <c r="AS71" s="18">
        <v>717.67</v>
      </c>
      <c r="AT71" s="18"/>
      <c r="AU71" s="18"/>
      <c r="AV71" s="18"/>
      <c r="AW71" s="18">
        <v>2778.76</v>
      </c>
      <c r="AX71" s="18"/>
      <c r="AY71" s="18"/>
      <c r="AZ71" s="18"/>
      <c r="BA71" s="18"/>
      <c r="BB71" s="18"/>
      <c r="BC71" s="18"/>
      <c r="BD71" s="23">
        <f>SUM(D69:BC69)</f>
        <v>54436.25</v>
      </c>
    </row>
    <row r="72" spans="1:56" x14ac:dyDescent="0.3">
      <c r="A72" t="s">
        <v>67</v>
      </c>
      <c r="B72" s="24" t="s">
        <v>72</v>
      </c>
      <c r="C72" s="21">
        <v>6687.64</v>
      </c>
      <c r="D72" s="22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  <c r="R72" s="18">
        <v>0</v>
      </c>
      <c r="S72" s="18">
        <v>0</v>
      </c>
      <c r="T72" s="18">
        <v>0</v>
      </c>
      <c r="U72" s="18">
        <v>0</v>
      </c>
      <c r="V72" s="18">
        <v>0</v>
      </c>
      <c r="W72" s="18"/>
      <c r="X72" s="18"/>
      <c r="Y72" s="18"/>
      <c r="Z72" s="18"/>
      <c r="AA72" s="18"/>
      <c r="AB72" s="18"/>
      <c r="AC72" s="18">
        <v>14000</v>
      </c>
      <c r="AD72" s="18"/>
      <c r="AE72" s="18"/>
      <c r="AF72" s="18"/>
      <c r="AG72" s="18"/>
      <c r="AH72" s="18">
        <v>3916.98</v>
      </c>
      <c r="AI72" s="18"/>
      <c r="AJ72" s="18"/>
      <c r="AK72" s="18"/>
      <c r="AL72" s="18"/>
      <c r="AM72" s="18"/>
      <c r="AN72" s="18">
        <v>5323.53</v>
      </c>
      <c r="AO72" s="18"/>
      <c r="AP72" s="18"/>
      <c r="AQ72" s="18"/>
      <c r="AR72" s="18"/>
      <c r="AS72" s="18">
        <v>4308.68</v>
      </c>
      <c r="AT72" s="18"/>
      <c r="AU72" s="18"/>
      <c r="AV72" s="18"/>
      <c r="AW72" s="18"/>
      <c r="AX72" s="18">
        <v>6331.26</v>
      </c>
      <c r="AY72" s="18"/>
      <c r="AZ72" s="18"/>
      <c r="BA72" s="18"/>
      <c r="BB72" s="18"/>
      <c r="BC72" s="18">
        <v>6680.23</v>
      </c>
      <c r="BD72" s="23">
        <f>SUM(D70:BC70)</f>
        <v>40000</v>
      </c>
    </row>
    <row r="73" spans="1:56" x14ac:dyDescent="0.3">
      <c r="A73" t="s">
        <v>67</v>
      </c>
      <c r="B73" s="24" t="s">
        <v>73</v>
      </c>
      <c r="C73" s="21">
        <v>3186.31</v>
      </c>
      <c r="D73" s="22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>
        <v>1800</v>
      </c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>
        <v>5000</v>
      </c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>
        <v>1156.24</v>
      </c>
      <c r="AT73" s="18"/>
      <c r="AU73" s="18"/>
      <c r="AV73" s="18"/>
      <c r="AW73" s="18"/>
      <c r="AX73" s="18">
        <v>5400</v>
      </c>
      <c r="AY73" s="18"/>
      <c r="AZ73" s="18"/>
      <c r="BA73" s="18"/>
      <c r="BB73" s="18"/>
      <c r="BC73" s="18"/>
      <c r="BD73" s="23"/>
    </row>
    <row r="74" spans="1:56" x14ac:dyDescent="0.3">
      <c r="A74" t="s">
        <v>74</v>
      </c>
      <c r="B74" s="24" t="s">
        <v>75</v>
      </c>
      <c r="C74" s="21">
        <v>31439.13</v>
      </c>
      <c r="D74" s="22">
        <v>0</v>
      </c>
      <c r="E74" s="18">
        <v>0</v>
      </c>
      <c r="F74" s="18">
        <v>0</v>
      </c>
      <c r="G74" s="18">
        <v>0</v>
      </c>
      <c r="H74" s="18">
        <v>10000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8">
        <v>0</v>
      </c>
      <c r="T74" s="18">
        <v>0</v>
      </c>
      <c r="U74" s="18">
        <v>12000</v>
      </c>
      <c r="V74" s="18">
        <v>0</v>
      </c>
      <c r="W74" s="18">
        <v>9600</v>
      </c>
      <c r="X74" s="18"/>
      <c r="Y74" s="18"/>
      <c r="Z74" s="18"/>
      <c r="AA74" s="18">
        <v>15000</v>
      </c>
      <c r="AB74" s="18"/>
      <c r="AC74" s="18"/>
      <c r="AD74" s="18"/>
      <c r="AE74" s="18">
        <v>15000</v>
      </c>
      <c r="AF74" s="18"/>
      <c r="AG74" s="18"/>
      <c r="AH74" s="18"/>
      <c r="AI74" s="18"/>
      <c r="AJ74" s="18"/>
      <c r="AK74" s="18"/>
      <c r="AL74" s="18">
        <v>20000</v>
      </c>
      <c r="AM74" s="18"/>
      <c r="AN74" s="18"/>
      <c r="AO74" s="18"/>
      <c r="AP74" s="18"/>
      <c r="AQ74" s="18">
        <v>30000</v>
      </c>
      <c r="AR74" s="18"/>
      <c r="AS74" s="18"/>
      <c r="AT74" s="18"/>
      <c r="AU74" s="18">
        <v>20000</v>
      </c>
      <c r="AV74" s="18"/>
      <c r="AW74" s="18"/>
      <c r="AX74" s="18"/>
      <c r="AY74" s="18"/>
      <c r="AZ74" s="18"/>
      <c r="BA74" s="18"/>
      <c r="BB74" s="18"/>
      <c r="BC74" s="18"/>
      <c r="BD74" s="23">
        <f t="shared" ref="BD74:BD105" si="11">SUM(D72:BC72)</f>
        <v>40560.679999999993</v>
      </c>
    </row>
    <row r="75" spans="1:56" x14ac:dyDescent="0.3">
      <c r="A75" t="s">
        <v>74</v>
      </c>
      <c r="B75" s="24" t="s">
        <v>76</v>
      </c>
      <c r="C75" s="21">
        <v>32124.31</v>
      </c>
      <c r="D75" s="22">
        <v>0</v>
      </c>
      <c r="E75" s="18">
        <v>0</v>
      </c>
      <c r="F75" s="18">
        <v>0</v>
      </c>
      <c r="G75" s="18">
        <v>0</v>
      </c>
      <c r="H75" s="18">
        <v>0</v>
      </c>
      <c r="I75" s="18">
        <v>15000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0</v>
      </c>
      <c r="Q75" s="18">
        <v>0</v>
      </c>
      <c r="R75" s="18">
        <v>0</v>
      </c>
      <c r="S75" s="18">
        <v>0</v>
      </c>
      <c r="T75" s="18">
        <v>0</v>
      </c>
      <c r="U75" s="18">
        <v>0</v>
      </c>
      <c r="V75" s="18">
        <v>0</v>
      </c>
      <c r="W75" s="18"/>
      <c r="X75" s="18"/>
      <c r="Y75" s="18">
        <v>8000</v>
      </c>
      <c r="Z75" s="18"/>
      <c r="AA75" s="18"/>
      <c r="AB75" s="18"/>
      <c r="AC75" s="18"/>
      <c r="AD75" s="18"/>
      <c r="AE75" s="18">
        <v>10000</v>
      </c>
      <c r="AF75" s="18"/>
      <c r="AG75" s="18"/>
      <c r="AH75" s="18"/>
      <c r="AI75" s="18"/>
      <c r="AJ75" s="18"/>
      <c r="AK75" s="18"/>
      <c r="AL75" s="18">
        <v>16000</v>
      </c>
      <c r="AM75" s="18"/>
      <c r="AN75" s="18"/>
      <c r="AO75" s="18"/>
      <c r="AP75" s="18"/>
      <c r="AQ75" s="18">
        <v>20000</v>
      </c>
      <c r="AR75" s="18"/>
      <c r="AS75" s="18"/>
      <c r="AT75" s="18"/>
      <c r="AU75" s="18">
        <v>18000</v>
      </c>
      <c r="AV75" s="18"/>
      <c r="AW75" s="18"/>
      <c r="AX75" s="18"/>
      <c r="AY75" s="18"/>
      <c r="AZ75" s="18"/>
      <c r="BA75" s="18"/>
      <c r="BB75" s="18"/>
      <c r="BC75" s="18"/>
      <c r="BD75" s="23">
        <f t="shared" si="11"/>
        <v>13356.24</v>
      </c>
    </row>
    <row r="76" spans="1:56" x14ac:dyDescent="0.3">
      <c r="A76" t="s">
        <v>74</v>
      </c>
      <c r="B76" s="24" t="s">
        <v>77</v>
      </c>
      <c r="C76" s="21">
        <v>218515.15</v>
      </c>
      <c r="D76" s="22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110000</v>
      </c>
      <c r="V76" s="18">
        <v>0</v>
      </c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>
        <v>98000</v>
      </c>
      <c r="AJ76" s="18"/>
      <c r="AK76" s="18"/>
      <c r="AL76" s="18"/>
      <c r="AM76" s="18">
        <v>40000</v>
      </c>
      <c r="AN76" s="18"/>
      <c r="AO76" s="18"/>
      <c r="AP76" s="18"/>
      <c r="AQ76" s="18"/>
      <c r="AR76" s="18"/>
      <c r="AS76" s="18">
        <v>41624.46</v>
      </c>
      <c r="AT76" s="18"/>
      <c r="AU76" s="18"/>
      <c r="AV76" s="18"/>
      <c r="AW76" s="18"/>
      <c r="AX76" s="18">
        <v>130000</v>
      </c>
      <c r="AY76" s="18"/>
      <c r="AZ76" s="18"/>
      <c r="BA76" s="18"/>
      <c r="BB76" s="18"/>
      <c r="BC76" s="18"/>
      <c r="BD76" s="23">
        <f t="shared" si="11"/>
        <v>131600</v>
      </c>
    </row>
    <row r="77" spans="1:56" x14ac:dyDescent="0.3">
      <c r="A77" t="s">
        <v>74</v>
      </c>
      <c r="B77" s="24" t="s">
        <v>78</v>
      </c>
      <c r="C77" s="21">
        <v>37543.86</v>
      </c>
      <c r="D77" s="22">
        <v>0</v>
      </c>
      <c r="E77" s="18">
        <v>28000</v>
      </c>
      <c r="F77" s="18">
        <v>0</v>
      </c>
      <c r="G77" s="18">
        <v>0</v>
      </c>
      <c r="H77" s="18">
        <v>0</v>
      </c>
      <c r="I77" s="18">
        <v>0</v>
      </c>
      <c r="J77" s="18">
        <v>28000</v>
      </c>
      <c r="K77" s="18">
        <v>0</v>
      </c>
      <c r="L77" s="18">
        <v>0</v>
      </c>
      <c r="M77" s="18">
        <v>0</v>
      </c>
      <c r="N77" s="18">
        <v>28000</v>
      </c>
      <c r="O77" s="18">
        <v>0</v>
      </c>
      <c r="P77" s="18">
        <v>0</v>
      </c>
      <c r="Q77" s="18">
        <v>0</v>
      </c>
      <c r="R77" s="18">
        <v>28000</v>
      </c>
      <c r="S77" s="18">
        <v>0</v>
      </c>
      <c r="T77" s="18">
        <v>0</v>
      </c>
      <c r="U77" s="18">
        <v>0</v>
      </c>
      <c r="V77" s="18">
        <v>0</v>
      </c>
      <c r="W77" s="18">
        <v>18394.650000000001</v>
      </c>
      <c r="X77" s="18"/>
      <c r="Y77" s="18">
        <v>18394.650000000001</v>
      </c>
      <c r="Z77" s="18"/>
      <c r="AA77" s="18">
        <v>18394.650000000001</v>
      </c>
      <c r="AB77" s="18"/>
      <c r="AC77" s="18"/>
      <c r="AD77" s="18">
        <v>18394.650000000001</v>
      </c>
      <c r="AE77" s="18"/>
      <c r="AF77" s="18"/>
      <c r="AG77" s="18"/>
      <c r="AH77" s="18">
        <v>18394.650000000001</v>
      </c>
      <c r="AI77" s="18"/>
      <c r="AJ77" s="18"/>
      <c r="AK77" s="18">
        <v>18394.650000000001</v>
      </c>
      <c r="AL77" s="18"/>
      <c r="AM77" s="18"/>
      <c r="AN77" s="18">
        <v>25000</v>
      </c>
      <c r="AO77" s="18"/>
      <c r="AP77" s="18"/>
      <c r="AQ77" s="18">
        <v>20234.11</v>
      </c>
      <c r="AR77" s="18"/>
      <c r="AS77" s="18"/>
      <c r="AT77" s="18">
        <v>20234.11</v>
      </c>
      <c r="AU77" s="18"/>
      <c r="AV77" s="18">
        <v>29732.44</v>
      </c>
      <c r="AW77" s="18"/>
      <c r="AX77" s="18"/>
      <c r="AY77" s="18"/>
      <c r="AZ77" s="18">
        <v>145267.56</v>
      </c>
      <c r="BA77" s="18"/>
      <c r="BB77" s="18"/>
      <c r="BC77" s="18"/>
      <c r="BD77" s="23">
        <f t="shared" si="11"/>
        <v>87000</v>
      </c>
    </row>
    <row r="78" spans="1:56" x14ac:dyDescent="0.3">
      <c r="A78" t="s">
        <v>74</v>
      </c>
      <c r="B78" s="24" t="s">
        <v>79</v>
      </c>
      <c r="C78" s="21">
        <v>24787.19</v>
      </c>
      <c r="D78" s="22">
        <v>0</v>
      </c>
      <c r="E78" s="18">
        <v>0</v>
      </c>
      <c r="F78" s="18">
        <v>0</v>
      </c>
      <c r="G78" s="18">
        <v>22000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  <c r="S78" s="18">
        <v>0</v>
      </c>
      <c r="T78" s="18">
        <v>0</v>
      </c>
      <c r="U78" s="18">
        <v>0</v>
      </c>
      <c r="V78" s="18">
        <v>0</v>
      </c>
      <c r="W78" s="18"/>
      <c r="X78" s="18"/>
      <c r="Y78" s="18"/>
      <c r="Z78" s="18">
        <v>18000</v>
      </c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>
        <v>15000</v>
      </c>
      <c r="AM78" s="18"/>
      <c r="AN78" s="18"/>
      <c r="AO78" s="18"/>
      <c r="AP78" s="18"/>
      <c r="AQ78" s="18"/>
      <c r="AR78" s="18"/>
      <c r="AS78" s="18"/>
      <c r="AT78" s="18">
        <v>10000</v>
      </c>
      <c r="AU78" s="18"/>
      <c r="AV78" s="18"/>
      <c r="AW78" s="18"/>
      <c r="AX78" s="18"/>
      <c r="AY78" s="18"/>
      <c r="AZ78" s="18"/>
      <c r="BA78" s="18"/>
      <c r="BB78" s="18"/>
      <c r="BC78" s="18"/>
      <c r="BD78" s="23">
        <f t="shared" si="11"/>
        <v>419624.46</v>
      </c>
    </row>
    <row r="79" spans="1:56" x14ac:dyDescent="0.3">
      <c r="A79" t="s">
        <v>74</v>
      </c>
      <c r="B79" s="24" t="s">
        <v>80</v>
      </c>
      <c r="C79" s="21">
        <v>22022.05</v>
      </c>
      <c r="D79" s="22">
        <v>0</v>
      </c>
      <c r="E79" s="18">
        <v>0</v>
      </c>
      <c r="F79" s="18">
        <v>0</v>
      </c>
      <c r="G79" s="18">
        <v>0</v>
      </c>
      <c r="H79" s="18">
        <v>0</v>
      </c>
      <c r="I79" s="18">
        <v>4200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>
        <v>0</v>
      </c>
      <c r="Q79" s="18">
        <v>4200</v>
      </c>
      <c r="R79" s="18">
        <v>0</v>
      </c>
      <c r="S79" s="18">
        <v>0</v>
      </c>
      <c r="T79" s="18">
        <v>0</v>
      </c>
      <c r="U79" s="18">
        <v>0</v>
      </c>
      <c r="V79" s="18">
        <v>0</v>
      </c>
      <c r="W79" s="18"/>
      <c r="X79" s="18"/>
      <c r="Y79" s="18">
        <v>8000</v>
      </c>
      <c r="Z79" s="18"/>
      <c r="AA79" s="18"/>
      <c r="AB79" s="18"/>
      <c r="AC79" s="18"/>
      <c r="AD79" s="18"/>
      <c r="AE79" s="18"/>
      <c r="AF79" s="18">
        <v>10000</v>
      </c>
      <c r="AG79" s="18"/>
      <c r="AH79" s="18"/>
      <c r="AI79" s="18"/>
      <c r="AJ79" s="18"/>
      <c r="AK79" s="18"/>
      <c r="AL79" s="18">
        <v>15000</v>
      </c>
      <c r="AM79" s="18"/>
      <c r="AN79" s="18"/>
      <c r="AO79" s="18"/>
      <c r="AP79" s="18"/>
      <c r="AQ79" s="18"/>
      <c r="AR79" s="18"/>
      <c r="AS79" s="18"/>
      <c r="AT79" s="18">
        <v>15000</v>
      </c>
      <c r="AU79" s="18"/>
      <c r="AV79" s="18"/>
      <c r="AW79" s="18"/>
      <c r="AX79" s="18"/>
      <c r="AY79" s="18"/>
      <c r="AZ79" s="18"/>
      <c r="BA79" s="18"/>
      <c r="BB79" s="18"/>
      <c r="BC79" s="18"/>
      <c r="BD79" s="23">
        <f t="shared" si="11"/>
        <v>462836.11999999994</v>
      </c>
    </row>
    <row r="80" spans="1:56" x14ac:dyDescent="0.3">
      <c r="A80" t="s">
        <v>74</v>
      </c>
      <c r="B80" s="24" t="s">
        <v>81</v>
      </c>
      <c r="C80" s="21">
        <v>24178.57</v>
      </c>
      <c r="D80" s="22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18">
        <v>0</v>
      </c>
      <c r="P80" s="18">
        <v>0</v>
      </c>
      <c r="Q80" s="18">
        <v>0</v>
      </c>
      <c r="R80" s="18">
        <v>0</v>
      </c>
      <c r="S80" s="18">
        <v>0</v>
      </c>
      <c r="T80" s="18">
        <v>0</v>
      </c>
      <c r="U80" s="18">
        <v>0</v>
      </c>
      <c r="V80" s="18">
        <v>0</v>
      </c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>
        <v>10000</v>
      </c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>
        <v>7500</v>
      </c>
      <c r="AV80" s="18"/>
      <c r="AW80" s="18"/>
      <c r="AX80" s="18"/>
      <c r="AY80" s="18"/>
      <c r="AZ80" s="18"/>
      <c r="BA80" s="18"/>
      <c r="BB80" s="18"/>
      <c r="BC80" s="18"/>
      <c r="BD80" s="23">
        <f t="shared" si="11"/>
        <v>65000</v>
      </c>
    </row>
    <row r="81" spans="1:56" x14ac:dyDescent="0.3">
      <c r="A81" t="s">
        <v>74</v>
      </c>
      <c r="B81" s="24" t="s">
        <v>82</v>
      </c>
      <c r="C81" s="21">
        <v>1796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8">
        <v>0</v>
      </c>
      <c r="O81" s="18">
        <v>0</v>
      </c>
      <c r="P81" s="18">
        <v>0</v>
      </c>
      <c r="Q81" s="18">
        <v>0</v>
      </c>
      <c r="R81" s="18">
        <v>0</v>
      </c>
      <c r="S81" s="18">
        <v>0</v>
      </c>
      <c r="T81" s="18">
        <v>0</v>
      </c>
      <c r="U81" s="18">
        <v>0</v>
      </c>
      <c r="V81" s="18">
        <v>0</v>
      </c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23">
        <f t="shared" si="11"/>
        <v>56400</v>
      </c>
    </row>
    <row r="82" spans="1:56" x14ac:dyDescent="0.3">
      <c r="A82" t="s">
        <v>74</v>
      </c>
      <c r="B82" s="24" t="s">
        <v>83</v>
      </c>
      <c r="C82" s="21">
        <v>10296.56</v>
      </c>
      <c r="D82" s="22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18">
        <v>0</v>
      </c>
      <c r="Q82" s="18">
        <v>0</v>
      </c>
      <c r="R82" s="18">
        <v>0</v>
      </c>
      <c r="S82" s="18">
        <v>0</v>
      </c>
      <c r="T82" s="18">
        <v>0</v>
      </c>
      <c r="U82" s="18">
        <v>0</v>
      </c>
      <c r="V82" s="18">
        <v>0</v>
      </c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23">
        <f t="shared" si="11"/>
        <v>17500</v>
      </c>
    </row>
    <row r="83" spans="1:56" x14ac:dyDescent="0.3">
      <c r="A83" t="s">
        <v>74</v>
      </c>
      <c r="B83" s="24" t="s">
        <v>84</v>
      </c>
      <c r="C83" s="21">
        <v>34323.660000000003</v>
      </c>
      <c r="D83" s="22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0</v>
      </c>
      <c r="Q83" s="18">
        <v>0</v>
      </c>
      <c r="R83" s="18">
        <v>0</v>
      </c>
      <c r="S83" s="18">
        <v>0</v>
      </c>
      <c r="T83" s="18">
        <v>0</v>
      </c>
      <c r="U83" s="18">
        <v>0</v>
      </c>
      <c r="V83" s="18">
        <v>0</v>
      </c>
      <c r="W83" s="18"/>
      <c r="X83" s="18"/>
      <c r="Y83" s="18"/>
      <c r="Z83" s="18">
        <v>3500</v>
      </c>
      <c r="AA83" s="18"/>
      <c r="AB83" s="18"/>
      <c r="AC83" s="18"/>
      <c r="AD83" s="18"/>
      <c r="AE83" s="18">
        <v>2000</v>
      </c>
      <c r="AF83" s="18"/>
      <c r="AG83" s="18"/>
      <c r="AH83" s="18"/>
      <c r="AI83" s="18"/>
      <c r="AJ83" s="18"/>
      <c r="AK83" s="18"/>
      <c r="AL83" s="18"/>
      <c r="AM83" s="18">
        <v>9000</v>
      </c>
      <c r="AN83" s="18"/>
      <c r="AO83" s="18"/>
      <c r="AP83" s="18"/>
      <c r="AQ83" s="18"/>
      <c r="AR83" s="18"/>
      <c r="AS83" s="18"/>
      <c r="AT83" s="18">
        <v>9000</v>
      </c>
      <c r="AU83" s="18"/>
      <c r="AV83" s="18"/>
      <c r="AW83" s="18"/>
      <c r="AX83" s="18"/>
      <c r="AY83" s="18"/>
      <c r="AZ83" s="18"/>
      <c r="BA83" s="18"/>
      <c r="BB83" s="18"/>
      <c r="BC83" s="18"/>
      <c r="BD83" s="23">
        <f t="shared" si="11"/>
        <v>0</v>
      </c>
    </row>
    <row r="84" spans="1:56" x14ac:dyDescent="0.3">
      <c r="A84" t="s">
        <v>74</v>
      </c>
      <c r="B84" s="24" t="s">
        <v>85</v>
      </c>
      <c r="C84" s="21">
        <v>7732.71</v>
      </c>
      <c r="D84" s="22">
        <v>0</v>
      </c>
      <c r="E84" s="18">
        <v>0</v>
      </c>
      <c r="F84" s="18">
        <v>0</v>
      </c>
      <c r="G84" s="18">
        <v>1800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>
        <v>0</v>
      </c>
      <c r="P84" s="18">
        <v>0</v>
      </c>
      <c r="Q84" s="18">
        <v>0</v>
      </c>
      <c r="R84" s="18">
        <v>0</v>
      </c>
      <c r="S84" s="18">
        <v>1800</v>
      </c>
      <c r="T84" s="18">
        <v>0</v>
      </c>
      <c r="U84" s="18">
        <v>0</v>
      </c>
      <c r="V84" s="18">
        <v>0</v>
      </c>
      <c r="W84" s="18"/>
      <c r="X84" s="18"/>
      <c r="Y84" s="18"/>
      <c r="Z84" s="18"/>
      <c r="AA84" s="18"/>
      <c r="AB84" s="18">
        <v>8000</v>
      </c>
      <c r="AC84" s="18">
        <v>0</v>
      </c>
      <c r="AD84" s="18"/>
      <c r="AE84" s="18"/>
      <c r="AF84" s="18"/>
      <c r="AG84" s="18"/>
      <c r="AH84" s="18"/>
      <c r="AI84" s="18"/>
      <c r="AJ84" s="18"/>
      <c r="AK84" s="18"/>
      <c r="AL84" s="18">
        <v>10000</v>
      </c>
      <c r="AM84" s="18"/>
      <c r="AN84" s="18"/>
      <c r="AO84" s="18"/>
      <c r="AP84" s="18"/>
      <c r="AQ84" s="18"/>
      <c r="AR84" s="18"/>
      <c r="AS84" s="18"/>
      <c r="AT84" s="18"/>
      <c r="AU84" s="18">
        <v>8000</v>
      </c>
      <c r="AV84" s="18"/>
      <c r="AW84" s="18"/>
      <c r="AX84" s="18"/>
      <c r="AY84" s="18"/>
      <c r="AZ84" s="18"/>
      <c r="BA84" s="18"/>
      <c r="BB84" s="18"/>
      <c r="BC84" s="18"/>
      <c r="BD84" s="23">
        <f t="shared" si="11"/>
        <v>0</v>
      </c>
    </row>
    <row r="85" spans="1:56" x14ac:dyDescent="0.3">
      <c r="A85" t="s">
        <v>74</v>
      </c>
      <c r="B85" s="24" t="s">
        <v>86</v>
      </c>
      <c r="C85" s="21">
        <v>3052</v>
      </c>
      <c r="D85" s="22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  <c r="P85" s="18">
        <v>0</v>
      </c>
      <c r="Q85" s="18">
        <v>0</v>
      </c>
      <c r="R85" s="18">
        <v>0</v>
      </c>
      <c r="S85" s="18">
        <v>0</v>
      </c>
      <c r="T85" s="18">
        <v>0</v>
      </c>
      <c r="U85" s="18">
        <v>0</v>
      </c>
      <c r="V85" s="18">
        <v>0</v>
      </c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23">
        <f t="shared" si="11"/>
        <v>23500</v>
      </c>
    </row>
    <row r="86" spans="1:56" x14ac:dyDescent="0.3">
      <c r="A86" t="s">
        <v>74</v>
      </c>
      <c r="B86" s="24" t="s">
        <v>87</v>
      </c>
      <c r="C86" s="21">
        <v>2805.62</v>
      </c>
      <c r="D86" s="22">
        <v>3000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18">
        <v>3000</v>
      </c>
      <c r="Q86" s="18">
        <v>0</v>
      </c>
      <c r="R86" s="18">
        <v>0</v>
      </c>
      <c r="S86" s="18">
        <v>0</v>
      </c>
      <c r="T86" s="18">
        <v>0</v>
      </c>
      <c r="U86" s="18">
        <v>0</v>
      </c>
      <c r="V86" s="18">
        <v>0</v>
      </c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>
        <v>6000</v>
      </c>
      <c r="AK86" s="18">
        <v>0</v>
      </c>
      <c r="AL86" s="18"/>
      <c r="AM86" s="18"/>
      <c r="AN86" s="18"/>
      <c r="AO86" s="18"/>
      <c r="AP86" s="18"/>
      <c r="AQ86" s="18"/>
      <c r="AR86" s="18"/>
      <c r="AS86" s="18"/>
      <c r="AT86" s="18">
        <v>5000</v>
      </c>
      <c r="AU86" s="18"/>
      <c r="AV86" s="18"/>
      <c r="AW86" s="18"/>
      <c r="AX86" s="18"/>
      <c r="AY86" s="18"/>
      <c r="AZ86" s="18"/>
      <c r="BA86" s="18"/>
      <c r="BB86" s="18"/>
      <c r="BC86" s="18"/>
      <c r="BD86" s="23">
        <f t="shared" si="11"/>
        <v>29600</v>
      </c>
    </row>
    <row r="87" spans="1:56" x14ac:dyDescent="0.3">
      <c r="A87" t="s">
        <v>74</v>
      </c>
      <c r="B87" s="24" t="s">
        <v>88</v>
      </c>
      <c r="C87" s="21" t="s">
        <v>51</v>
      </c>
      <c r="D87" s="22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0</v>
      </c>
      <c r="S87" s="18">
        <v>0</v>
      </c>
      <c r="T87" s="18">
        <v>0</v>
      </c>
      <c r="U87" s="18">
        <v>0</v>
      </c>
      <c r="V87" s="18">
        <v>0</v>
      </c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23">
        <f t="shared" si="11"/>
        <v>0</v>
      </c>
    </row>
    <row r="88" spans="1:56" x14ac:dyDescent="0.3">
      <c r="A88" t="s">
        <v>74</v>
      </c>
      <c r="B88" s="24" t="s">
        <v>89</v>
      </c>
      <c r="C88" s="21">
        <v>4420.55</v>
      </c>
      <c r="D88" s="22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8">
        <v>0</v>
      </c>
      <c r="O88" s="18">
        <v>0</v>
      </c>
      <c r="P88" s="18">
        <v>0</v>
      </c>
      <c r="Q88" s="18">
        <v>0</v>
      </c>
      <c r="R88" s="18">
        <v>0</v>
      </c>
      <c r="S88" s="18">
        <v>0</v>
      </c>
      <c r="T88" s="18">
        <v>0</v>
      </c>
      <c r="U88" s="18">
        <v>0</v>
      </c>
      <c r="V88" s="18">
        <v>0</v>
      </c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23">
        <f t="shared" si="11"/>
        <v>17000</v>
      </c>
    </row>
    <row r="89" spans="1:56" x14ac:dyDescent="0.3">
      <c r="A89" t="s">
        <v>74</v>
      </c>
      <c r="B89" s="24" t="s">
        <v>90</v>
      </c>
      <c r="C89" s="21">
        <v>39936.620000000003</v>
      </c>
      <c r="D89" s="22">
        <v>0</v>
      </c>
      <c r="E89" s="18">
        <v>0</v>
      </c>
      <c r="F89" s="18">
        <v>20000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8">
        <v>0</v>
      </c>
      <c r="O89" s="18">
        <v>0</v>
      </c>
      <c r="P89" s="18">
        <v>0</v>
      </c>
      <c r="Q89" s="18">
        <v>0</v>
      </c>
      <c r="R89" s="18">
        <v>0</v>
      </c>
      <c r="S89" s="18">
        <v>0</v>
      </c>
      <c r="T89" s="18">
        <v>20000</v>
      </c>
      <c r="U89" s="18">
        <v>0</v>
      </c>
      <c r="V89" s="18">
        <v>0</v>
      </c>
      <c r="W89" s="18"/>
      <c r="X89" s="18"/>
      <c r="Y89" s="18"/>
      <c r="Z89" s="18">
        <v>0</v>
      </c>
      <c r="AA89" s="18">
        <v>15000</v>
      </c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>
        <v>15000</v>
      </c>
      <c r="AM89" s="18"/>
      <c r="AN89" s="18"/>
      <c r="AO89" s="18"/>
      <c r="AP89" s="18"/>
      <c r="AQ89" s="18"/>
      <c r="AR89" s="18"/>
      <c r="AS89" s="18"/>
      <c r="AT89" s="18"/>
      <c r="AU89" s="18">
        <v>20000</v>
      </c>
      <c r="AV89" s="18"/>
      <c r="AW89" s="18"/>
      <c r="AX89" s="18"/>
      <c r="AY89" s="18"/>
      <c r="AZ89" s="18">
        <v>0</v>
      </c>
      <c r="BA89" s="18"/>
      <c r="BB89" s="18"/>
      <c r="BC89" s="18"/>
      <c r="BD89" s="23">
        <f t="shared" si="11"/>
        <v>0</v>
      </c>
    </row>
    <row r="90" spans="1:56" x14ac:dyDescent="0.3">
      <c r="A90" t="s">
        <v>74</v>
      </c>
      <c r="B90" s="24" t="s">
        <v>91</v>
      </c>
      <c r="C90" s="21">
        <v>4400.1099999999997</v>
      </c>
      <c r="D90" s="22">
        <v>0</v>
      </c>
      <c r="E90" s="18">
        <v>0</v>
      </c>
      <c r="F90" s="18">
        <v>0</v>
      </c>
      <c r="G90" s="18">
        <v>0</v>
      </c>
      <c r="H90" s="18">
        <v>0</v>
      </c>
      <c r="I90" s="18">
        <v>3500</v>
      </c>
      <c r="J90" s="18">
        <v>0</v>
      </c>
      <c r="K90" s="18">
        <v>0</v>
      </c>
      <c r="L90" s="18">
        <v>0</v>
      </c>
      <c r="M90" s="18">
        <v>0</v>
      </c>
      <c r="N90" s="18">
        <v>4000</v>
      </c>
      <c r="O90" s="18">
        <v>0</v>
      </c>
      <c r="P90" s="18">
        <v>0</v>
      </c>
      <c r="Q90" s="18">
        <v>0</v>
      </c>
      <c r="R90" s="18">
        <v>0</v>
      </c>
      <c r="S90" s="18">
        <v>0</v>
      </c>
      <c r="T90" s="18">
        <v>0</v>
      </c>
      <c r="U90" s="18">
        <v>0</v>
      </c>
      <c r="V90" s="18">
        <v>0</v>
      </c>
      <c r="W90" s="18"/>
      <c r="X90" s="18"/>
      <c r="Y90" s="18"/>
      <c r="Z90" s="18"/>
      <c r="AA90" s="18"/>
      <c r="AB90" s="18"/>
      <c r="AC90" s="18"/>
      <c r="AD90" s="18">
        <v>3900</v>
      </c>
      <c r="AE90" s="18"/>
      <c r="AF90" s="18"/>
      <c r="AG90" s="18"/>
      <c r="AH90" s="18"/>
      <c r="AI90" s="18"/>
      <c r="AJ90" s="18">
        <v>2925.54</v>
      </c>
      <c r="AK90" s="18"/>
      <c r="AL90" s="18"/>
      <c r="AM90" s="18"/>
      <c r="AN90" s="18"/>
      <c r="AO90" s="18"/>
      <c r="AP90" s="18">
        <v>3976.08</v>
      </c>
      <c r="AQ90" s="18"/>
      <c r="AR90" s="18"/>
      <c r="AS90" s="18"/>
      <c r="AT90" s="18"/>
      <c r="AU90" s="18"/>
      <c r="AV90" s="18">
        <v>4728.74</v>
      </c>
      <c r="AW90" s="18"/>
      <c r="AX90" s="18"/>
      <c r="AY90" s="18"/>
      <c r="AZ90" s="18"/>
      <c r="BA90" s="18"/>
      <c r="BB90" s="18">
        <v>6508.02</v>
      </c>
      <c r="BC90" s="18"/>
      <c r="BD90" s="23">
        <f t="shared" si="11"/>
        <v>0</v>
      </c>
    </row>
    <row r="91" spans="1:56" x14ac:dyDescent="0.3">
      <c r="A91" t="s">
        <v>74</v>
      </c>
      <c r="B91" s="24" t="s">
        <v>92</v>
      </c>
      <c r="C91" s="21">
        <v>196.28</v>
      </c>
      <c r="D91" s="22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  <c r="O91" s="18">
        <v>0</v>
      </c>
      <c r="P91" s="18">
        <v>0</v>
      </c>
      <c r="Q91" s="18">
        <v>0</v>
      </c>
      <c r="R91" s="18">
        <v>0</v>
      </c>
      <c r="S91" s="18">
        <v>0</v>
      </c>
      <c r="T91" s="18">
        <v>0</v>
      </c>
      <c r="U91" s="18">
        <v>0</v>
      </c>
      <c r="V91" s="18">
        <v>0</v>
      </c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23">
        <f t="shared" si="11"/>
        <v>90000</v>
      </c>
    </row>
    <row r="92" spans="1:56" x14ac:dyDescent="0.3">
      <c r="A92" t="s">
        <v>74</v>
      </c>
      <c r="B92" s="24" t="s">
        <v>68</v>
      </c>
      <c r="C92" s="21" t="s">
        <v>51</v>
      </c>
      <c r="D92" s="22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18">
        <v>0</v>
      </c>
      <c r="O92" s="18">
        <v>0</v>
      </c>
      <c r="P92" s="18">
        <v>0</v>
      </c>
      <c r="Q92" s="18">
        <v>0</v>
      </c>
      <c r="R92" s="18">
        <v>0</v>
      </c>
      <c r="S92" s="18">
        <v>0</v>
      </c>
      <c r="T92" s="18">
        <v>0</v>
      </c>
      <c r="U92" s="18">
        <v>0</v>
      </c>
      <c r="V92" s="18">
        <v>0</v>
      </c>
      <c r="W92" s="18"/>
      <c r="X92" s="18"/>
      <c r="Y92" s="18"/>
      <c r="Z92" s="18"/>
      <c r="AA92" s="18"/>
      <c r="AB92" s="18"/>
      <c r="AC92" s="18"/>
      <c r="AD92" s="18">
        <v>10559.81</v>
      </c>
      <c r="AE92" s="18"/>
      <c r="AF92" s="18"/>
      <c r="AG92" s="18"/>
      <c r="AH92" s="18"/>
      <c r="AI92" s="18"/>
      <c r="AJ92" s="18">
        <v>10559.81</v>
      </c>
      <c r="AK92" s="18"/>
      <c r="AL92" s="18"/>
      <c r="AM92" s="18"/>
      <c r="AN92" s="18"/>
      <c r="AO92" s="18"/>
      <c r="AP92" s="18">
        <v>22000</v>
      </c>
      <c r="AQ92" s="18"/>
      <c r="AR92" s="18"/>
      <c r="AS92" s="18"/>
      <c r="AT92" s="18"/>
      <c r="AU92" s="18"/>
      <c r="AV92" s="18">
        <v>19000</v>
      </c>
      <c r="AW92" s="18"/>
      <c r="AX92" s="18"/>
      <c r="AY92" s="18"/>
      <c r="AZ92" s="18"/>
      <c r="BA92" s="18"/>
      <c r="BB92" s="18">
        <v>23490.76</v>
      </c>
      <c r="BC92" s="18"/>
      <c r="BD92" s="23">
        <f t="shared" si="11"/>
        <v>29538.38</v>
      </c>
    </row>
    <row r="93" spans="1:56" x14ac:dyDescent="0.3">
      <c r="A93" t="s">
        <v>74</v>
      </c>
      <c r="B93" s="24" t="s">
        <v>93</v>
      </c>
      <c r="C93" s="21">
        <v>386.71</v>
      </c>
      <c r="D93" s="22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  <c r="Q93" s="18">
        <v>0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23">
        <f t="shared" si="11"/>
        <v>0</v>
      </c>
    </row>
    <row r="94" spans="1:56" x14ac:dyDescent="0.3">
      <c r="A94" t="s">
        <v>74</v>
      </c>
      <c r="B94" s="24" t="s">
        <v>94</v>
      </c>
      <c r="C94" s="21">
        <v>1313.92</v>
      </c>
      <c r="D94" s="22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8">
        <v>0</v>
      </c>
      <c r="O94" s="18">
        <v>0</v>
      </c>
      <c r="P94" s="18">
        <v>0</v>
      </c>
      <c r="Q94" s="18">
        <v>0</v>
      </c>
      <c r="R94" s="18">
        <v>0</v>
      </c>
      <c r="S94" s="18">
        <v>0</v>
      </c>
      <c r="T94" s="18">
        <v>0</v>
      </c>
      <c r="U94" s="18">
        <v>0</v>
      </c>
      <c r="V94" s="18">
        <v>0</v>
      </c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23">
        <f t="shared" si="11"/>
        <v>85610.37999999999</v>
      </c>
    </row>
    <row r="95" spans="1:56" x14ac:dyDescent="0.3">
      <c r="A95" t="s">
        <v>74</v>
      </c>
      <c r="B95" s="24" t="s">
        <v>95</v>
      </c>
      <c r="C95" s="21">
        <v>3783.2</v>
      </c>
      <c r="D95" s="22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  <c r="N95" s="18">
        <v>0</v>
      </c>
      <c r="O95" s="18">
        <v>0</v>
      </c>
      <c r="P95" s="18">
        <v>0</v>
      </c>
      <c r="Q95" s="18">
        <v>0</v>
      </c>
      <c r="R95" s="18">
        <v>0</v>
      </c>
      <c r="S95" s="18">
        <v>0</v>
      </c>
      <c r="T95" s="18">
        <v>0</v>
      </c>
      <c r="U95" s="18">
        <v>0</v>
      </c>
      <c r="V95" s="18">
        <v>0</v>
      </c>
      <c r="W95" s="18"/>
      <c r="X95" s="18"/>
      <c r="Y95" s="18"/>
      <c r="Z95" s="18"/>
      <c r="AA95" s="18">
        <v>3500</v>
      </c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>
        <v>4500</v>
      </c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23">
        <f t="shared" si="11"/>
        <v>0</v>
      </c>
    </row>
    <row r="96" spans="1:56" x14ac:dyDescent="0.3">
      <c r="A96" t="s">
        <v>74</v>
      </c>
      <c r="B96" s="24" t="s">
        <v>96</v>
      </c>
      <c r="C96" s="21">
        <v>3475.53</v>
      </c>
      <c r="D96" s="22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18">
        <v>0</v>
      </c>
      <c r="N96" s="18">
        <v>0</v>
      </c>
      <c r="O96" s="18">
        <v>0</v>
      </c>
      <c r="P96" s="18">
        <v>0</v>
      </c>
      <c r="Q96" s="18">
        <v>0</v>
      </c>
      <c r="R96" s="18">
        <v>0</v>
      </c>
      <c r="S96" s="18">
        <v>0</v>
      </c>
      <c r="T96" s="18">
        <v>0</v>
      </c>
      <c r="U96" s="18">
        <v>0</v>
      </c>
      <c r="V96" s="18">
        <v>0</v>
      </c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23">
        <f t="shared" si="11"/>
        <v>0</v>
      </c>
    </row>
    <row r="97" spans="1:56" x14ac:dyDescent="0.3">
      <c r="A97" t="s">
        <v>74</v>
      </c>
      <c r="B97" s="24" t="s">
        <v>61</v>
      </c>
      <c r="C97" s="21">
        <v>5179.05</v>
      </c>
      <c r="D97" s="22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  <c r="N97" s="18">
        <v>0</v>
      </c>
      <c r="O97" s="18">
        <v>0</v>
      </c>
      <c r="P97" s="18">
        <v>0</v>
      </c>
      <c r="Q97" s="18">
        <v>0</v>
      </c>
      <c r="R97" s="18">
        <v>0</v>
      </c>
      <c r="S97" s="18">
        <v>0</v>
      </c>
      <c r="T97" s="18">
        <v>0</v>
      </c>
      <c r="U97" s="18">
        <v>0</v>
      </c>
      <c r="V97" s="18">
        <v>0</v>
      </c>
      <c r="W97" s="18"/>
      <c r="X97" s="18"/>
      <c r="Y97" s="18"/>
      <c r="Z97" s="18"/>
      <c r="AA97" s="18"/>
      <c r="AB97" s="18"/>
      <c r="AC97" s="18"/>
      <c r="AD97" s="18">
        <v>4099.55</v>
      </c>
      <c r="AE97" s="18"/>
      <c r="AF97" s="18"/>
      <c r="AG97" s="18"/>
      <c r="AH97" s="18"/>
      <c r="AI97" s="18"/>
      <c r="AJ97" s="18">
        <v>4099.55</v>
      </c>
      <c r="AK97" s="18"/>
      <c r="AL97" s="18"/>
      <c r="AM97" s="18"/>
      <c r="AN97" s="18"/>
      <c r="AO97" s="18"/>
      <c r="AP97" s="18">
        <v>9500</v>
      </c>
      <c r="AQ97" s="18"/>
      <c r="AR97" s="18"/>
      <c r="AS97" s="18"/>
      <c r="AT97" s="18"/>
      <c r="AU97" s="18"/>
      <c r="AV97" s="18">
        <v>6626.36</v>
      </c>
      <c r="AW97" s="18"/>
      <c r="AX97" s="18"/>
      <c r="AY97" s="18"/>
      <c r="AZ97" s="18"/>
      <c r="BA97" s="18"/>
      <c r="BB97" s="18">
        <v>9119.64</v>
      </c>
      <c r="BC97" s="18"/>
      <c r="BD97" s="23">
        <f t="shared" si="11"/>
        <v>8000</v>
      </c>
    </row>
    <row r="98" spans="1:56" x14ac:dyDescent="0.3">
      <c r="A98" t="s">
        <v>74</v>
      </c>
      <c r="B98" s="20" t="s">
        <v>72</v>
      </c>
      <c r="C98" s="21">
        <v>1364.06</v>
      </c>
      <c r="D98" s="22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17000</v>
      </c>
      <c r="L98" s="18">
        <v>0</v>
      </c>
      <c r="M98" s="18">
        <v>0</v>
      </c>
      <c r="N98" s="18">
        <v>0</v>
      </c>
      <c r="O98" s="18">
        <v>0</v>
      </c>
      <c r="P98" s="18">
        <v>0</v>
      </c>
      <c r="Q98" s="18">
        <v>0</v>
      </c>
      <c r="R98" s="18">
        <v>0</v>
      </c>
      <c r="S98" s="18">
        <v>0</v>
      </c>
      <c r="T98" s="18">
        <v>0</v>
      </c>
      <c r="U98" s="18">
        <v>0</v>
      </c>
      <c r="V98" s="18">
        <v>0</v>
      </c>
      <c r="W98" s="18"/>
      <c r="X98" s="18"/>
      <c r="Y98" s="18"/>
      <c r="Z98" s="18"/>
      <c r="AA98" s="18"/>
      <c r="AB98" s="18"/>
      <c r="AC98" s="18">
        <v>8500</v>
      </c>
      <c r="AD98" s="18"/>
      <c r="AE98" s="18"/>
      <c r="AF98" s="18"/>
      <c r="AG98" s="18"/>
      <c r="AH98" s="18">
        <v>0</v>
      </c>
      <c r="AI98" s="18"/>
      <c r="AJ98" s="18"/>
      <c r="AK98" s="18"/>
      <c r="AL98" s="18">
        <v>4000</v>
      </c>
      <c r="AM98" s="18"/>
      <c r="AN98" s="18">
        <v>0</v>
      </c>
      <c r="AO98" s="18"/>
      <c r="AP98" s="18"/>
      <c r="AQ98" s="18"/>
      <c r="AR98" s="18"/>
      <c r="AS98" s="18">
        <v>0</v>
      </c>
      <c r="AT98" s="18">
        <v>6500</v>
      </c>
      <c r="AU98" s="18"/>
      <c r="AV98" s="18"/>
      <c r="AW98" s="18"/>
      <c r="AX98" s="18">
        <v>6331.26</v>
      </c>
      <c r="AY98" s="18"/>
      <c r="AZ98" s="18"/>
      <c r="BA98" s="18"/>
      <c r="BB98" s="18"/>
      <c r="BC98" s="18">
        <v>0</v>
      </c>
      <c r="BD98" s="23">
        <f t="shared" si="11"/>
        <v>0</v>
      </c>
    </row>
    <row r="99" spans="1:56" x14ac:dyDescent="0.3">
      <c r="A99" t="s">
        <v>97</v>
      </c>
      <c r="B99" s="15" t="s">
        <v>98</v>
      </c>
      <c r="C99" s="16">
        <v>288280.76</v>
      </c>
      <c r="D99" s="22">
        <v>0</v>
      </c>
      <c r="E99" s="18">
        <v>75000</v>
      </c>
      <c r="F99" s="18">
        <v>20000</v>
      </c>
      <c r="G99" s="18">
        <v>25000</v>
      </c>
      <c r="H99" s="18">
        <v>17000</v>
      </c>
      <c r="I99" s="18">
        <v>30000</v>
      </c>
      <c r="J99" s="18">
        <v>16000</v>
      </c>
      <c r="K99" s="18">
        <v>0</v>
      </c>
      <c r="L99" s="18">
        <v>0</v>
      </c>
      <c r="M99" s="18">
        <v>50000</v>
      </c>
      <c r="N99" s="18">
        <v>0</v>
      </c>
      <c r="O99" s="18">
        <v>45000</v>
      </c>
      <c r="P99" s="18">
        <v>0</v>
      </c>
      <c r="Q99" s="18">
        <v>45000</v>
      </c>
      <c r="R99" s="18"/>
      <c r="S99" s="18">
        <v>25000</v>
      </c>
      <c r="T99" s="18">
        <v>90000</v>
      </c>
      <c r="U99" s="18">
        <v>0</v>
      </c>
      <c r="V99" s="18">
        <v>50000</v>
      </c>
      <c r="W99" s="18">
        <v>35000</v>
      </c>
      <c r="X99" s="18">
        <v>66000</v>
      </c>
      <c r="Y99" s="18"/>
      <c r="Z99" s="18">
        <v>70000</v>
      </c>
      <c r="AA99" s="18">
        <v>0</v>
      </c>
      <c r="AB99" s="18"/>
      <c r="AC99" s="18">
        <v>40000</v>
      </c>
      <c r="AD99" s="18"/>
      <c r="AE99" s="18">
        <v>0</v>
      </c>
      <c r="AF99" s="18">
        <v>40000</v>
      </c>
      <c r="AG99" s="18"/>
      <c r="AH99" s="18">
        <v>30000</v>
      </c>
      <c r="AI99" s="18">
        <v>0</v>
      </c>
      <c r="AJ99" s="18">
        <v>0</v>
      </c>
      <c r="AK99" s="18"/>
      <c r="AL99" s="18">
        <v>90000</v>
      </c>
      <c r="AM99" s="18"/>
      <c r="AN99" s="18">
        <v>0</v>
      </c>
      <c r="AO99" s="18">
        <v>70000</v>
      </c>
      <c r="AP99" s="18">
        <v>0</v>
      </c>
      <c r="AQ99" s="18">
        <v>65000</v>
      </c>
      <c r="AR99" s="18"/>
      <c r="AS99" s="18">
        <v>70000</v>
      </c>
      <c r="AT99" s="18"/>
      <c r="AU99" s="18">
        <v>90000</v>
      </c>
      <c r="AV99" s="18">
        <v>0</v>
      </c>
      <c r="AW99" s="18">
        <v>70000</v>
      </c>
      <c r="AX99" s="18">
        <v>0</v>
      </c>
      <c r="AY99" s="18">
        <v>90000</v>
      </c>
      <c r="AZ99" s="18">
        <v>0</v>
      </c>
      <c r="BA99" s="18">
        <v>70000</v>
      </c>
      <c r="BB99" s="18">
        <v>0</v>
      </c>
      <c r="BC99" s="18"/>
      <c r="BD99" s="23">
        <f t="shared" si="11"/>
        <v>33445.1</v>
      </c>
    </row>
    <row r="100" spans="1:56" x14ac:dyDescent="0.3">
      <c r="A100" t="s">
        <v>97</v>
      </c>
      <c r="B100" s="20" t="s">
        <v>99</v>
      </c>
      <c r="C100" s="21">
        <v>65307.58</v>
      </c>
      <c r="D100" s="22"/>
      <c r="E100" s="18">
        <v>15000</v>
      </c>
      <c r="F100" s="18"/>
      <c r="G100" s="18">
        <v>10000</v>
      </c>
      <c r="H100" s="18"/>
      <c r="I100" s="18">
        <v>0</v>
      </c>
      <c r="J100" s="18">
        <v>7000</v>
      </c>
      <c r="K100" s="18">
        <v>15000</v>
      </c>
      <c r="L100" s="18"/>
      <c r="M100" s="18"/>
      <c r="N100" s="18">
        <v>20000</v>
      </c>
      <c r="O100" s="18"/>
      <c r="P100" s="18"/>
      <c r="Q100" s="18">
        <v>25000</v>
      </c>
      <c r="R100" s="18"/>
      <c r="S100" s="18"/>
      <c r="T100" s="18">
        <v>20000</v>
      </c>
      <c r="U100" s="18"/>
      <c r="V100" s="18"/>
      <c r="W100" s="18">
        <v>17000</v>
      </c>
      <c r="X100" s="18"/>
      <c r="Y100" s="18"/>
      <c r="Z100" s="18"/>
      <c r="AA100" s="18">
        <v>15000</v>
      </c>
      <c r="AB100" s="18"/>
      <c r="AC100" s="18"/>
      <c r="AD100" s="18"/>
      <c r="AE100" s="18">
        <v>10511.23</v>
      </c>
      <c r="AF100" s="18"/>
      <c r="AG100" s="18"/>
      <c r="AH100" s="18"/>
      <c r="AI100" s="18">
        <v>10511.23</v>
      </c>
      <c r="AJ100" s="18"/>
      <c r="AK100" s="18"/>
      <c r="AL100" s="18">
        <v>0</v>
      </c>
      <c r="AM100" s="18">
        <v>30000</v>
      </c>
      <c r="AN100" s="18"/>
      <c r="AO100" s="18">
        <v>0</v>
      </c>
      <c r="AP100" s="18">
        <v>20000</v>
      </c>
      <c r="AQ100" s="18"/>
      <c r="AR100" s="18"/>
      <c r="AS100" s="18">
        <v>35000</v>
      </c>
      <c r="AT100" s="18"/>
      <c r="AU100" s="18"/>
      <c r="AV100" s="18">
        <v>16989.97</v>
      </c>
      <c r="AW100" s="18"/>
      <c r="AX100" s="18"/>
      <c r="AY100" s="18">
        <v>25000</v>
      </c>
      <c r="AZ100" s="18"/>
      <c r="BA100" s="18"/>
      <c r="BB100" s="18"/>
      <c r="BC100" s="18"/>
      <c r="BD100" s="23">
        <f t="shared" si="11"/>
        <v>42331.26</v>
      </c>
    </row>
    <row r="101" spans="1:56" x14ac:dyDescent="0.3">
      <c r="A101" t="s">
        <v>97</v>
      </c>
      <c r="B101" s="20" t="s">
        <v>100</v>
      </c>
      <c r="C101" s="21">
        <v>4925.07</v>
      </c>
      <c r="D101" s="22">
        <v>0</v>
      </c>
      <c r="E101" s="18">
        <v>2500</v>
      </c>
      <c r="F101" s="18">
        <v>0</v>
      </c>
      <c r="G101" s="18">
        <v>0</v>
      </c>
      <c r="H101" s="18">
        <v>2500</v>
      </c>
      <c r="I101" s="18">
        <v>0</v>
      </c>
      <c r="J101" s="18">
        <v>0</v>
      </c>
      <c r="K101" s="18">
        <v>0</v>
      </c>
      <c r="L101" s="18">
        <v>2500</v>
      </c>
      <c r="M101" s="18">
        <v>0</v>
      </c>
      <c r="N101" s="18">
        <v>0</v>
      </c>
      <c r="O101" s="18">
        <v>0</v>
      </c>
      <c r="P101" s="18">
        <v>2500</v>
      </c>
      <c r="Q101" s="18">
        <v>0</v>
      </c>
      <c r="R101" s="18">
        <v>0</v>
      </c>
      <c r="S101" s="18">
        <v>0</v>
      </c>
      <c r="T101" s="18">
        <v>4000</v>
      </c>
      <c r="U101" s="18">
        <v>0</v>
      </c>
      <c r="V101" s="18">
        <v>0</v>
      </c>
      <c r="W101" s="18"/>
      <c r="X101" s="18"/>
      <c r="Y101" s="18"/>
      <c r="Z101" s="18"/>
      <c r="AA101" s="18"/>
      <c r="AB101" s="18"/>
      <c r="AC101" s="18"/>
      <c r="AD101" s="18">
        <v>3000</v>
      </c>
      <c r="AE101" s="18"/>
      <c r="AF101" s="18"/>
      <c r="AG101" s="18"/>
      <c r="AH101" s="18"/>
      <c r="AI101" s="18"/>
      <c r="AJ101" s="18"/>
      <c r="AK101" s="18"/>
      <c r="AL101" s="18">
        <v>5809</v>
      </c>
      <c r="AM101" s="18"/>
      <c r="AN101" s="18"/>
      <c r="AO101" s="18">
        <v>0</v>
      </c>
      <c r="AP101" s="18"/>
      <c r="AQ101" s="18"/>
      <c r="AR101" s="18"/>
      <c r="AS101" s="18"/>
      <c r="AT101" s="18">
        <v>0</v>
      </c>
      <c r="AU101" s="18"/>
      <c r="AV101" s="18">
        <v>5900</v>
      </c>
      <c r="AW101" s="18"/>
      <c r="AX101" s="18"/>
      <c r="AY101" s="18"/>
      <c r="AZ101" s="18"/>
      <c r="BA101" s="18"/>
      <c r="BB101" s="18"/>
      <c r="BC101" s="18"/>
      <c r="BD101" s="23">
        <f t="shared" si="11"/>
        <v>1384000</v>
      </c>
    </row>
    <row r="102" spans="1:56" x14ac:dyDescent="0.3">
      <c r="A102" t="s">
        <v>97</v>
      </c>
      <c r="B102" s="20" t="s">
        <v>101</v>
      </c>
      <c r="C102" s="21">
        <v>13522.8</v>
      </c>
      <c r="D102" s="22">
        <v>0</v>
      </c>
      <c r="E102" s="18">
        <v>2000</v>
      </c>
      <c r="F102" s="18">
        <v>0</v>
      </c>
      <c r="G102" s="18">
        <v>0</v>
      </c>
      <c r="H102" s="18">
        <v>0</v>
      </c>
      <c r="I102" s="18">
        <v>2000</v>
      </c>
      <c r="J102" s="18">
        <v>0</v>
      </c>
      <c r="K102" s="18">
        <v>0</v>
      </c>
      <c r="L102" s="18">
        <v>0</v>
      </c>
      <c r="M102" s="18">
        <v>0</v>
      </c>
      <c r="N102" s="18"/>
      <c r="O102" s="18">
        <v>0</v>
      </c>
      <c r="P102" s="18">
        <v>0</v>
      </c>
      <c r="Q102" s="18">
        <v>0</v>
      </c>
      <c r="R102" s="18">
        <v>0</v>
      </c>
      <c r="S102" s="18">
        <v>0</v>
      </c>
      <c r="T102" s="18">
        <v>0</v>
      </c>
      <c r="U102" s="18">
        <v>2500</v>
      </c>
      <c r="V102" s="18">
        <v>0</v>
      </c>
      <c r="W102" s="18"/>
      <c r="X102" s="18">
        <v>1500</v>
      </c>
      <c r="Y102" s="18"/>
      <c r="Z102" s="18"/>
      <c r="AA102" s="18"/>
      <c r="AB102" s="18"/>
      <c r="AC102" s="18"/>
      <c r="AD102" s="18"/>
      <c r="AE102" s="18">
        <v>3000</v>
      </c>
      <c r="AF102" s="18"/>
      <c r="AG102" s="18"/>
      <c r="AH102" s="18"/>
      <c r="AI102" s="18"/>
      <c r="AJ102" s="18"/>
      <c r="AK102" s="18"/>
      <c r="AL102" s="18">
        <v>5000</v>
      </c>
      <c r="AM102" s="18"/>
      <c r="AN102" s="18"/>
      <c r="AO102" s="18"/>
      <c r="AP102" s="18"/>
      <c r="AQ102" s="18"/>
      <c r="AR102" s="18"/>
      <c r="AS102" s="18"/>
      <c r="AT102" s="18">
        <v>5000</v>
      </c>
      <c r="AU102" s="18"/>
      <c r="AV102" s="18"/>
      <c r="AW102" s="18"/>
      <c r="AX102" s="18"/>
      <c r="AY102" s="18"/>
      <c r="AZ102" s="18"/>
      <c r="BA102" s="18"/>
      <c r="BB102" s="18"/>
      <c r="BC102" s="18"/>
      <c r="BD102" s="23">
        <f t="shared" si="11"/>
        <v>292012.43000000005</v>
      </c>
    </row>
    <row r="103" spans="1:56" x14ac:dyDescent="0.3">
      <c r="A103" t="s">
        <v>97</v>
      </c>
      <c r="B103" s="24" t="s">
        <v>102</v>
      </c>
      <c r="C103" s="21">
        <v>460.35</v>
      </c>
      <c r="D103" s="22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  <c r="N103" s="18">
        <v>0</v>
      </c>
      <c r="O103" s="18">
        <v>0</v>
      </c>
      <c r="P103" s="18">
        <v>0</v>
      </c>
      <c r="Q103" s="18">
        <v>0</v>
      </c>
      <c r="R103" s="18">
        <v>0</v>
      </c>
      <c r="S103" s="18">
        <v>0</v>
      </c>
      <c r="T103" s="18">
        <v>0</v>
      </c>
      <c r="U103" s="18">
        <v>0</v>
      </c>
      <c r="V103" s="18">
        <v>0</v>
      </c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23">
        <f t="shared" si="11"/>
        <v>28709</v>
      </c>
    </row>
    <row r="104" spans="1:56" x14ac:dyDescent="0.3">
      <c r="A104" t="s">
        <v>97</v>
      </c>
      <c r="B104" s="32" t="s">
        <v>103</v>
      </c>
      <c r="C104" s="21">
        <v>21587.33</v>
      </c>
      <c r="D104" s="22">
        <v>0</v>
      </c>
      <c r="E104" s="18">
        <v>0</v>
      </c>
      <c r="F104" s="18"/>
      <c r="G104" s="18">
        <v>0</v>
      </c>
      <c r="H104" s="18">
        <v>0</v>
      </c>
      <c r="I104" s="18">
        <v>0</v>
      </c>
      <c r="J104" s="18"/>
      <c r="K104" s="18">
        <v>0</v>
      </c>
      <c r="L104" s="18">
        <v>0</v>
      </c>
      <c r="M104" s="18">
        <v>0</v>
      </c>
      <c r="N104" s="18"/>
      <c r="O104" s="18">
        <v>0</v>
      </c>
      <c r="P104" s="18">
        <v>12500</v>
      </c>
      <c r="Q104" s="18">
        <v>0</v>
      </c>
      <c r="R104" s="18"/>
      <c r="S104" s="18">
        <v>0</v>
      </c>
      <c r="T104" s="18">
        <v>0</v>
      </c>
      <c r="U104" s="18">
        <v>0</v>
      </c>
      <c r="V104" s="18">
        <v>0</v>
      </c>
      <c r="W104" s="18"/>
      <c r="X104" s="18"/>
      <c r="Y104" s="18">
        <v>0</v>
      </c>
      <c r="Z104" s="18">
        <v>9000</v>
      </c>
      <c r="AA104" s="18"/>
      <c r="AB104" s="18">
        <v>0</v>
      </c>
      <c r="AC104" s="18"/>
      <c r="AD104" s="18"/>
      <c r="AE104" s="18"/>
      <c r="AF104" s="18"/>
      <c r="AG104" s="18"/>
      <c r="AH104" s="18"/>
      <c r="AI104" s="18"/>
      <c r="AJ104" s="18"/>
      <c r="AK104" s="18">
        <v>15000</v>
      </c>
      <c r="AL104" s="18"/>
      <c r="AM104" s="18"/>
      <c r="AN104" s="18"/>
      <c r="AO104" s="18">
        <v>0</v>
      </c>
      <c r="AP104" s="18"/>
      <c r="AQ104" s="18"/>
      <c r="AR104" s="18"/>
      <c r="AS104" s="18"/>
      <c r="AT104" s="18">
        <v>15000</v>
      </c>
      <c r="AU104" s="18"/>
      <c r="AV104" s="18"/>
      <c r="AW104" s="18"/>
      <c r="AX104" s="18"/>
      <c r="AY104" s="18"/>
      <c r="AZ104" s="18"/>
      <c r="BA104" s="18"/>
      <c r="BB104" s="18"/>
      <c r="BC104" s="18"/>
      <c r="BD104" s="23">
        <f t="shared" si="11"/>
        <v>21000</v>
      </c>
    </row>
    <row r="105" spans="1:56" x14ac:dyDescent="0.3">
      <c r="A105" t="s">
        <v>97</v>
      </c>
      <c r="B105" s="33" t="s">
        <v>61</v>
      </c>
      <c r="C105" s="21">
        <v>11284.99</v>
      </c>
      <c r="D105" s="22">
        <v>0</v>
      </c>
      <c r="E105" s="18">
        <v>0</v>
      </c>
      <c r="F105" s="18">
        <v>1800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8">
        <v>0</v>
      </c>
      <c r="O105" s="18"/>
      <c r="P105" s="18">
        <v>0</v>
      </c>
      <c r="Q105" s="18">
        <v>0</v>
      </c>
      <c r="R105" s="18">
        <v>1800</v>
      </c>
      <c r="S105" s="18">
        <v>0</v>
      </c>
      <c r="T105" s="18">
        <v>0</v>
      </c>
      <c r="U105" s="18">
        <v>0</v>
      </c>
      <c r="V105" s="18">
        <v>0</v>
      </c>
      <c r="W105" s="18"/>
      <c r="X105" s="18"/>
      <c r="Y105" s="18"/>
      <c r="Z105" s="18"/>
      <c r="AA105" s="18"/>
      <c r="AB105" s="18"/>
      <c r="AC105" s="18"/>
      <c r="AD105" s="18">
        <v>4099.55</v>
      </c>
      <c r="AE105" s="18"/>
      <c r="AF105" s="18"/>
      <c r="AG105" s="18"/>
      <c r="AH105" s="18"/>
      <c r="AI105" s="18"/>
      <c r="AJ105" s="18">
        <v>4099.55</v>
      </c>
      <c r="AK105" s="18"/>
      <c r="AL105" s="18"/>
      <c r="AM105" s="18"/>
      <c r="AN105" s="18"/>
      <c r="AO105" s="18"/>
      <c r="AP105" s="18">
        <v>9500</v>
      </c>
      <c r="AQ105" s="18"/>
      <c r="AR105" s="18"/>
      <c r="AS105" s="18"/>
      <c r="AT105" s="18"/>
      <c r="AU105" s="18"/>
      <c r="AV105" s="18">
        <v>6626.36</v>
      </c>
      <c r="AW105" s="18"/>
      <c r="AX105" s="18"/>
      <c r="AY105" s="18"/>
      <c r="AZ105" s="18"/>
      <c r="BA105" s="18"/>
      <c r="BB105" s="18">
        <v>9119.64</v>
      </c>
      <c r="BC105" s="18"/>
      <c r="BD105" s="23">
        <f t="shared" si="11"/>
        <v>0</v>
      </c>
    </row>
    <row r="106" spans="1:56" x14ac:dyDescent="0.3">
      <c r="A106" t="s">
        <v>104</v>
      </c>
      <c r="B106" s="24" t="s">
        <v>105</v>
      </c>
      <c r="C106" s="21">
        <v>46920.27</v>
      </c>
      <c r="D106" s="22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8">
        <v>0</v>
      </c>
      <c r="O106" s="18">
        <v>0</v>
      </c>
      <c r="P106" s="18">
        <v>0</v>
      </c>
      <c r="Q106" s="18">
        <v>0</v>
      </c>
      <c r="R106" s="18">
        <v>0</v>
      </c>
      <c r="S106" s="18">
        <v>0</v>
      </c>
      <c r="T106" s="18">
        <v>0</v>
      </c>
      <c r="U106" s="18">
        <v>0</v>
      </c>
      <c r="V106" s="18">
        <v>0</v>
      </c>
      <c r="W106" s="18">
        <v>0</v>
      </c>
      <c r="X106" s="18">
        <v>0</v>
      </c>
      <c r="Y106" s="18">
        <v>0</v>
      </c>
      <c r="Z106" s="18">
        <v>0</v>
      </c>
      <c r="AA106" s="18">
        <v>0</v>
      </c>
      <c r="AB106" s="18">
        <v>0</v>
      </c>
      <c r="AC106" s="18">
        <v>0</v>
      </c>
      <c r="AD106" s="18">
        <v>0</v>
      </c>
      <c r="AE106" s="18">
        <v>0</v>
      </c>
      <c r="AF106" s="18">
        <v>0</v>
      </c>
      <c r="AG106" s="18">
        <v>0</v>
      </c>
      <c r="AH106" s="18">
        <v>0</v>
      </c>
      <c r="AI106" s="18">
        <v>0</v>
      </c>
      <c r="AJ106" s="18">
        <v>0</v>
      </c>
      <c r="AK106" s="18">
        <v>0</v>
      </c>
      <c r="AL106" s="18">
        <v>0</v>
      </c>
      <c r="AM106" s="18">
        <v>0</v>
      </c>
      <c r="AN106" s="18">
        <v>0</v>
      </c>
      <c r="AO106" s="18">
        <v>0</v>
      </c>
      <c r="AP106" s="18">
        <v>0</v>
      </c>
      <c r="AQ106" s="18">
        <v>0</v>
      </c>
      <c r="AR106" s="18">
        <v>0</v>
      </c>
      <c r="AS106" s="18">
        <v>0</v>
      </c>
      <c r="AT106" s="18">
        <v>0</v>
      </c>
      <c r="AU106" s="18">
        <v>0</v>
      </c>
      <c r="AV106" s="18">
        <v>0</v>
      </c>
      <c r="AW106" s="18">
        <v>0</v>
      </c>
      <c r="AX106" s="18">
        <v>0</v>
      </c>
      <c r="AY106" s="18">
        <v>0</v>
      </c>
      <c r="AZ106" s="18">
        <v>0</v>
      </c>
      <c r="BA106" s="18">
        <v>0</v>
      </c>
      <c r="BB106" s="18">
        <v>0</v>
      </c>
      <c r="BC106" s="18">
        <v>0</v>
      </c>
      <c r="BD106" s="23">
        <f t="shared" ref="BD106:BD137" si="12">SUM(D104:BC104)</f>
        <v>51500</v>
      </c>
    </row>
    <row r="107" spans="1:56" x14ac:dyDescent="0.3">
      <c r="A107" t="s">
        <v>104</v>
      </c>
      <c r="B107" s="24" t="s">
        <v>106</v>
      </c>
      <c r="C107" s="21">
        <v>115967.13</v>
      </c>
      <c r="D107" s="22">
        <v>0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8">
        <v>0</v>
      </c>
      <c r="O107" s="18">
        <v>0</v>
      </c>
      <c r="P107" s="18">
        <v>0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  <c r="V107" s="18">
        <v>0</v>
      </c>
      <c r="W107" s="18">
        <v>0</v>
      </c>
      <c r="X107" s="18">
        <v>0</v>
      </c>
      <c r="Y107" s="18">
        <v>0</v>
      </c>
      <c r="Z107" s="18">
        <v>0</v>
      </c>
      <c r="AA107" s="18">
        <v>0</v>
      </c>
      <c r="AB107" s="18">
        <v>0</v>
      </c>
      <c r="AC107" s="18">
        <v>0</v>
      </c>
      <c r="AD107" s="18">
        <v>0</v>
      </c>
      <c r="AE107" s="18">
        <v>0</v>
      </c>
      <c r="AF107" s="18">
        <v>0</v>
      </c>
      <c r="AG107" s="18">
        <v>0</v>
      </c>
      <c r="AH107" s="18">
        <v>0</v>
      </c>
      <c r="AI107" s="18">
        <v>0</v>
      </c>
      <c r="AJ107" s="18">
        <v>0</v>
      </c>
      <c r="AK107" s="18">
        <v>0</v>
      </c>
      <c r="AL107" s="18">
        <v>0</v>
      </c>
      <c r="AM107" s="18">
        <v>0</v>
      </c>
      <c r="AN107" s="18">
        <v>0</v>
      </c>
      <c r="AO107" s="18">
        <v>0</v>
      </c>
      <c r="AP107" s="18">
        <v>0</v>
      </c>
      <c r="AQ107" s="18">
        <v>0</v>
      </c>
      <c r="AR107" s="18">
        <v>0</v>
      </c>
      <c r="AS107" s="18">
        <v>0</v>
      </c>
      <c r="AT107" s="18">
        <v>0</v>
      </c>
      <c r="AU107" s="18">
        <v>0</v>
      </c>
      <c r="AV107" s="18">
        <v>0</v>
      </c>
      <c r="AW107" s="18">
        <v>0</v>
      </c>
      <c r="AX107" s="18">
        <v>0</v>
      </c>
      <c r="AY107" s="18">
        <v>0</v>
      </c>
      <c r="AZ107" s="18">
        <v>0</v>
      </c>
      <c r="BA107" s="18">
        <v>0</v>
      </c>
      <c r="BB107" s="18">
        <v>0</v>
      </c>
      <c r="BC107" s="18">
        <v>0</v>
      </c>
      <c r="BD107" s="23">
        <f t="shared" si="12"/>
        <v>37045.1</v>
      </c>
    </row>
    <row r="108" spans="1:56" x14ac:dyDescent="0.3">
      <c r="A108" t="s">
        <v>104</v>
      </c>
      <c r="B108" s="24" t="s">
        <v>107</v>
      </c>
      <c r="C108" s="21">
        <v>181499.69000000003</v>
      </c>
      <c r="D108" s="22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>
        <v>0</v>
      </c>
      <c r="O108" s="18">
        <v>0</v>
      </c>
      <c r="P108" s="18">
        <v>0</v>
      </c>
      <c r="Q108" s="18">
        <v>0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  <c r="X108" s="18">
        <v>0</v>
      </c>
      <c r="Y108" s="18">
        <v>0</v>
      </c>
      <c r="Z108" s="18">
        <v>0</v>
      </c>
      <c r="AA108" s="18">
        <v>0</v>
      </c>
      <c r="AB108" s="18">
        <v>0</v>
      </c>
      <c r="AC108" s="18">
        <v>0</v>
      </c>
      <c r="AD108" s="18">
        <v>0</v>
      </c>
      <c r="AE108" s="18">
        <v>0</v>
      </c>
      <c r="AF108" s="18">
        <v>0</v>
      </c>
      <c r="AG108" s="18">
        <v>0</v>
      </c>
      <c r="AH108" s="18">
        <v>0</v>
      </c>
      <c r="AI108" s="18">
        <v>0</v>
      </c>
      <c r="AJ108" s="18">
        <v>0</v>
      </c>
      <c r="AK108" s="18">
        <v>0</v>
      </c>
      <c r="AL108" s="18">
        <v>0</v>
      </c>
      <c r="AM108" s="18">
        <v>0</v>
      </c>
      <c r="AN108" s="18">
        <v>0</v>
      </c>
      <c r="AO108" s="18">
        <v>0</v>
      </c>
      <c r="AP108" s="18">
        <v>0</v>
      </c>
      <c r="AQ108" s="18">
        <v>0</v>
      </c>
      <c r="AR108" s="18">
        <v>0</v>
      </c>
      <c r="AS108" s="18">
        <v>0</v>
      </c>
      <c r="AT108" s="18">
        <v>0</v>
      </c>
      <c r="AU108" s="18">
        <v>0</v>
      </c>
      <c r="AV108" s="18">
        <v>0</v>
      </c>
      <c r="AW108" s="18">
        <v>0</v>
      </c>
      <c r="AX108" s="18">
        <v>0</v>
      </c>
      <c r="AY108" s="18">
        <v>0</v>
      </c>
      <c r="AZ108" s="18">
        <v>0</v>
      </c>
      <c r="BA108" s="18">
        <v>0</v>
      </c>
      <c r="BB108" s="18">
        <v>0</v>
      </c>
      <c r="BC108" s="18">
        <v>0</v>
      </c>
      <c r="BD108" s="23">
        <f t="shared" si="12"/>
        <v>0</v>
      </c>
    </row>
    <row r="109" spans="1:56" x14ac:dyDescent="0.3">
      <c r="A109" t="s">
        <v>104</v>
      </c>
      <c r="B109" s="24" t="s">
        <v>108</v>
      </c>
      <c r="C109" s="21">
        <v>161487.32</v>
      </c>
      <c r="D109" s="22">
        <v>0</v>
      </c>
      <c r="E109" s="18">
        <v>0</v>
      </c>
      <c r="F109" s="18">
        <v>11000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  <c r="O109" s="18">
        <v>0</v>
      </c>
      <c r="P109" s="18">
        <v>0</v>
      </c>
      <c r="Q109" s="18">
        <v>75000</v>
      </c>
      <c r="R109" s="18">
        <v>0</v>
      </c>
      <c r="S109" s="18">
        <v>0</v>
      </c>
      <c r="T109" s="18">
        <v>35000</v>
      </c>
      <c r="U109" s="18">
        <v>0</v>
      </c>
      <c r="V109" s="18">
        <v>0</v>
      </c>
      <c r="W109" s="18">
        <v>0</v>
      </c>
      <c r="X109" s="18">
        <v>0</v>
      </c>
      <c r="Y109" s="18">
        <v>0</v>
      </c>
      <c r="Z109" s="18">
        <v>0</v>
      </c>
      <c r="AA109" s="18">
        <v>0</v>
      </c>
      <c r="AB109" s="18">
        <v>0</v>
      </c>
      <c r="AC109" s="18">
        <v>0</v>
      </c>
      <c r="AD109" s="18">
        <v>0</v>
      </c>
      <c r="AE109" s="18">
        <v>0</v>
      </c>
      <c r="AF109" s="18">
        <v>0</v>
      </c>
      <c r="AG109" s="18">
        <v>0</v>
      </c>
      <c r="AH109" s="18">
        <v>0</v>
      </c>
      <c r="AI109" s="18">
        <v>0</v>
      </c>
      <c r="AJ109" s="18">
        <v>0</v>
      </c>
      <c r="AK109" s="18">
        <v>0</v>
      </c>
      <c r="AL109" s="18">
        <v>190000</v>
      </c>
      <c r="AM109" s="18">
        <v>0</v>
      </c>
      <c r="AN109" s="18">
        <v>0</v>
      </c>
      <c r="AO109" s="18">
        <v>0</v>
      </c>
      <c r="AP109" s="18">
        <v>0</v>
      </c>
      <c r="AQ109" s="18">
        <v>0</v>
      </c>
      <c r="AR109" s="18">
        <v>0</v>
      </c>
      <c r="AS109" s="18">
        <v>0</v>
      </c>
      <c r="AT109" s="18">
        <v>0</v>
      </c>
      <c r="AU109" s="18">
        <v>0</v>
      </c>
      <c r="AV109" s="18">
        <v>0</v>
      </c>
      <c r="AW109" s="18">
        <v>0</v>
      </c>
      <c r="AX109" s="18">
        <v>0</v>
      </c>
      <c r="AY109" s="18">
        <v>0</v>
      </c>
      <c r="AZ109" s="18">
        <v>0</v>
      </c>
      <c r="BA109" s="18">
        <v>0</v>
      </c>
      <c r="BB109" s="18">
        <v>0</v>
      </c>
      <c r="BC109" s="18">
        <v>0</v>
      </c>
      <c r="BD109" s="23">
        <f t="shared" si="12"/>
        <v>0</v>
      </c>
    </row>
    <row r="110" spans="1:56" x14ac:dyDescent="0.3">
      <c r="A110" t="s">
        <v>104</v>
      </c>
      <c r="B110" s="24" t="s">
        <v>109</v>
      </c>
      <c r="C110" s="21">
        <v>19058.080000000002</v>
      </c>
      <c r="D110" s="22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8">
        <v>0</v>
      </c>
      <c r="O110" s="18">
        <v>0</v>
      </c>
      <c r="P110" s="18">
        <v>0</v>
      </c>
      <c r="Q110" s="18">
        <v>0</v>
      </c>
      <c r="R110" s="18">
        <v>0</v>
      </c>
      <c r="S110" s="18">
        <v>0</v>
      </c>
      <c r="T110" s="18">
        <v>0</v>
      </c>
      <c r="U110" s="18">
        <v>0</v>
      </c>
      <c r="V110" s="18">
        <v>0</v>
      </c>
      <c r="W110" s="18">
        <v>0</v>
      </c>
      <c r="X110" s="18">
        <v>0</v>
      </c>
      <c r="Y110" s="18">
        <v>0</v>
      </c>
      <c r="Z110" s="18">
        <v>0</v>
      </c>
      <c r="AA110" s="18">
        <v>0</v>
      </c>
      <c r="AB110" s="18">
        <v>0</v>
      </c>
      <c r="AC110" s="18">
        <v>0</v>
      </c>
      <c r="AD110" s="18">
        <v>0</v>
      </c>
      <c r="AE110" s="18">
        <v>0</v>
      </c>
      <c r="AF110" s="18">
        <v>0</v>
      </c>
      <c r="AG110" s="18">
        <v>0</v>
      </c>
      <c r="AH110" s="18">
        <v>0</v>
      </c>
      <c r="AI110" s="18">
        <v>0</v>
      </c>
      <c r="AJ110" s="18">
        <v>0</v>
      </c>
      <c r="AK110" s="18">
        <v>0</v>
      </c>
      <c r="AL110" s="18">
        <v>0</v>
      </c>
      <c r="AM110" s="18">
        <v>0</v>
      </c>
      <c r="AN110" s="18">
        <v>0</v>
      </c>
      <c r="AO110" s="18">
        <v>0</v>
      </c>
      <c r="AP110" s="18">
        <v>0</v>
      </c>
      <c r="AQ110" s="18">
        <v>0</v>
      </c>
      <c r="AR110" s="18">
        <v>0</v>
      </c>
      <c r="AS110" s="18">
        <v>0</v>
      </c>
      <c r="AT110" s="18">
        <v>0</v>
      </c>
      <c r="AU110" s="18">
        <v>0</v>
      </c>
      <c r="AV110" s="18">
        <v>0</v>
      </c>
      <c r="AW110" s="18">
        <v>0</v>
      </c>
      <c r="AX110" s="18">
        <v>0</v>
      </c>
      <c r="AY110" s="18">
        <v>0</v>
      </c>
      <c r="AZ110" s="18">
        <v>0</v>
      </c>
      <c r="BA110" s="18">
        <v>0</v>
      </c>
      <c r="BB110" s="18">
        <v>0</v>
      </c>
      <c r="BC110" s="18">
        <v>0</v>
      </c>
      <c r="BD110" s="23">
        <f t="shared" si="12"/>
        <v>0</v>
      </c>
    </row>
    <row r="111" spans="1:56" x14ac:dyDescent="0.3">
      <c r="A111" t="s">
        <v>104</v>
      </c>
      <c r="B111" s="24" t="s">
        <v>110</v>
      </c>
      <c r="C111" s="21">
        <v>1707.78</v>
      </c>
      <c r="D111" s="22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  <c r="Q111" s="18">
        <v>0</v>
      </c>
      <c r="R111" s="18">
        <v>0</v>
      </c>
      <c r="S111" s="18">
        <v>0</v>
      </c>
      <c r="T111" s="18">
        <v>0</v>
      </c>
      <c r="U111" s="18">
        <v>0</v>
      </c>
      <c r="V111" s="18">
        <v>0</v>
      </c>
      <c r="W111" s="18">
        <v>0</v>
      </c>
      <c r="X111" s="18">
        <v>0</v>
      </c>
      <c r="Y111" s="18">
        <v>0</v>
      </c>
      <c r="Z111" s="18">
        <v>0</v>
      </c>
      <c r="AA111" s="18">
        <v>0</v>
      </c>
      <c r="AB111" s="18">
        <v>0</v>
      </c>
      <c r="AC111" s="18">
        <v>0</v>
      </c>
      <c r="AD111" s="18">
        <v>0</v>
      </c>
      <c r="AE111" s="18">
        <v>0</v>
      </c>
      <c r="AF111" s="18">
        <v>0</v>
      </c>
      <c r="AG111" s="18">
        <v>0</v>
      </c>
      <c r="AH111" s="18">
        <v>0</v>
      </c>
      <c r="AI111" s="18">
        <v>0</v>
      </c>
      <c r="AJ111" s="18">
        <v>0</v>
      </c>
      <c r="AK111" s="18">
        <v>0</v>
      </c>
      <c r="AL111" s="18">
        <v>0</v>
      </c>
      <c r="AM111" s="18">
        <v>0</v>
      </c>
      <c r="AN111" s="18">
        <v>0</v>
      </c>
      <c r="AO111" s="18">
        <v>0</v>
      </c>
      <c r="AP111" s="18">
        <v>0</v>
      </c>
      <c r="AQ111" s="18">
        <v>0</v>
      </c>
      <c r="AR111" s="18">
        <v>0</v>
      </c>
      <c r="AS111" s="18">
        <v>0</v>
      </c>
      <c r="AT111" s="18">
        <v>0</v>
      </c>
      <c r="AU111" s="18">
        <v>0</v>
      </c>
      <c r="AV111" s="18">
        <v>0</v>
      </c>
      <c r="AW111" s="18">
        <v>0</v>
      </c>
      <c r="AX111" s="18">
        <v>0</v>
      </c>
      <c r="AY111" s="18">
        <v>0</v>
      </c>
      <c r="AZ111" s="18">
        <v>0</v>
      </c>
      <c r="BA111" s="18">
        <v>0</v>
      </c>
      <c r="BB111" s="18">
        <v>0</v>
      </c>
      <c r="BC111" s="18">
        <v>0</v>
      </c>
      <c r="BD111" s="23">
        <f t="shared" si="12"/>
        <v>311000</v>
      </c>
    </row>
    <row r="112" spans="1:56" x14ac:dyDescent="0.3">
      <c r="A112" t="s">
        <v>104</v>
      </c>
      <c r="B112" s="24" t="s">
        <v>111</v>
      </c>
      <c r="C112" s="21">
        <v>3203.78</v>
      </c>
      <c r="D112" s="22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18">
        <v>0</v>
      </c>
      <c r="O112" s="18">
        <v>0</v>
      </c>
      <c r="P112" s="18">
        <v>0</v>
      </c>
      <c r="Q112" s="18">
        <v>0</v>
      </c>
      <c r="R112" s="18">
        <v>0</v>
      </c>
      <c r="S112" s="18">
        <v>0</v>
      </c>
      <c r="T112" s="18">
        <v>0</v>
      </c>
      <c r="U112" s="18">
        <v>0</v>
      </c>
      <c r="V112" s="18">
        <v>0</v>
      </c>
      <c r="W112" s="18">
        <v>0</v>
      </c>
      <c r="X112" s="18">
        <v>0</v>
      </c>
      <c r="Y112" s="18">
        <v>0</v>
      </c>
      <c r="Z112" s="18">
        <v>0</v>
      </c>
      <c r="AA112" s="18">
        <v>0</v>
      </c>
      <c r="AB112" s="18">
        <v>0</v>
      </c>
      <c r="AC112" s="18">
        <v>0</v>
      </c>
      <c r="AD112" s="18">
        <v>0</v>
      </c>
      <c r="AE112" s="18">
        <v>0</v>
      </c>
      <c r="AF112" s="18">
        <v>0</v>
      </c>
      <c r="AG112" s="18">
        <v>0</v>
      </c>
      <c r="AH112" s="18">
        <v>0</v>
      </c>
      <c r="AI112" s="18">
        <v>0</v>
      </c>
      <c r="AJ112" s="18">
        <v>0</v>
      </c>
      <c r="AK112" s="18">
        <v>0</v>
      </c>
      <c r="AL112" s="18">
        <v>0</v>
      </c>
      <c r="AM112" s="18">
        <v>0</v>
      </c>
      <c r="AN112" s="18">
        <v>0</v>
      </c>
      <c r="AO112" s="18">
        <v>0</v>
      </c>
      <c r="AP112" s="18">
        <v>0</v>
      </c>
      <c r="AQ112" s="18">
        <v>0</v>
      </c>
      <c r="AR112" s="18">
        <v>0</v>
      </c>
      <c r="AS112" s="18">
        <v>0</v>
      </c>
      <c r="AT112" s="18">
        <v>0</v>
      </c>
      <c r="AU112" s="18">
        <v>0</v>
      </c>
      <c r="AV112" s="18">
        <v>0</v>
      </c>
      <c r="AW112" s="18">
        <v>0</v>
      </c>
      <c r="AX112" s="18">
        <v>0</v>
      </c>
      <c r="AY112" s="18">
        <v>0</v>
      </c>
      <c r="AZ112" s="18">
        <v>0</v>
      </c>
      <c r="BA112" s="18">
        <v>0</v>
      </c>
      <c r="BB112" s="18">
        <v>0</v>
      </c>
      <c r="BC112" s="18">
        <v>0</v>
      </c>
      <c r="BD112" s="23">
        <f t="shared" si="12"/>
        <v>0</v>
      </c>
    </row>
    <row r="113" spans="1:56" x14ac:dyDescent="0.3">
      <c r="A113" t="s">
        <v>104</v>
      </c>
      <c r="B113" s="24" t="s">
        <v>68</v>
      </c>
      <c r="C113" s="21">
        <v>50051.87</v>
      </c>
      <c r="D113" s="22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  <c r="M113" s="18">
        <v>0</v>
      </c>
      <c r="N113" s="18">
        <v>0</v>
      </c>
      <c r="O113" s="18">
        <v>0</v>
      </c>
      <c r="P113" s="18">
        <v>0</v>
      </c>
      <c r="Q113" s="18">
        <v>0</v>
      </c>
      <c r="R113" s="18">
        <v>0</v>
      </c>
      <c r="S113" s="18">
        <v>0</v>
      </c>
      <c r="T113" s="18">
        <v>0</v>
      </c>
      <c r="U113" s="18">
        <v>0</v>
      </c>
      <c r="V113" s="18">
        <v>0</v>
      </c>
      <c r="W113" s="18">
        <v>0</v>
      </c>
      <c r="X113" s="18">
        <v>0</v>
      </c>
      <c r="Y113" s="18">
        <v>0</v>
      </c>
      <c r="Z113" s="18">
        <v>0</v>
      </c>
      <c r="AA113" s="18">
        <v>0</v>
      </c>
      <c r="AB113" s="18">
        <v>0</v>
      </c>
      <c r="AC113" s="18">
        <v>0</v>
      </c>
      <c r="AD113" s="18">
        <v>0</v>
      </c>
      <c r="AE113" s="18">
        <v>0</v>
      </c>
      <c r="AF113" s="18">
        <v>0</v>
      </c>
      <c r="AG113" s="18">
        <v>0</v>
      </c>
      <c r="AH113" s="18">
        <v>0</v>
      </c>
      <c r="AI113" s="18">
        <v>0</v>
      </c>
      <c r="AJ113" s="18">
        <v>0</v>
      </c>
      <c r="AK113" s="18">
        <v>0</v>
      </c>
      <c r="AL113" s="18">
        <v>0</v>
      </c>
      <c r="AM113" s="18">
        <v>0</v>
      </c>
      <c r="AN113" s="18">
        <v>0</v>
      </c>
      <c r="AO113" s="18">
        <v>0</v>
      </c>
      <c r="AP113" s="18">
        <v>0</v>
      </c>
      <c r="AQ113" s="18">
        <v>0</v>
      </c>
      <c r="AR113" s="18">
        <v>0</v>
      </c>
      <c r="AS113" s="18">
        <v>0</v>
      </c>
      <c r="AT113" s="18">
        <v>0</v>
      </c>
      <c r="AU113" s="18">
        <v>0</v>
      </c>
      <c r="AV113" s="18">
        <v>0</v>
      </c>
      <c r="AW113" s="18">
        <v>0</v>
      </c>
      <c r="AX113" s="18">
        <v>0</v>
      </c>
      <c r="AY113" s="18">
        <v>0</v>
      </c>
      <c r="AZ113" s="18">
        <v>0</v>
      </c>
      <c r="BA113" s="18">
        <v>0</v>
      </c>
      <c r="BB113" s="18">
        <v>0</v>
      </c>
      <c r="BC113" s="18">
        <v>0</v>
      </c>
      <c r="BD113" s="23">
        <f t="shared" si="12"/>
        <v>0</v>
      </c>
    </row>
    <row r="114" spans="1:56" x14ac:dyDescent="0.3">
      <c r="A114" t="s">
        <v>104</v>
      </c>
      <c r="B114" s="24" t="s">
        <v>112</v>
      </c>
      <c r="C114" s="21">
        <v>76</v>
      </c>
      <c r="D114" s="22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18">
        <v>0</v>
      </c>
      <c r="O114" s="18">
        <v>0</v>
      </c>
      <c r="P114" s="18">
        <v>0</v>
      </c>
      <c r="Q114" s="18">
        <v>0</v>
      </c>
      <c r="R114" s="18">
        <v>0</v>
      </c>
      <c r="S114" s="18">
        <v>0</v>
      </c>
      <c r="T114" s="18">
        <v>0</v>
      </c>
      <c r="U114" s="18">
        <v>0</v>
      </c>
      <c r="V114" s="18">
        <v>0</v>
      </c>
      <c r="W114" s="18">
        <v>0</v>
      </c>
      <c r="X114" s="18">
        <v>0</v>
      </c>
      <c r="Y114" s="18">
        <v>0</v>
      </c>
      <c r="Z114" s="18">
        <v>0</v>
      </c>
      <c r="AA114" s="18">
        <v>0</v>
      </c>
      <c r="AB114" s="18">
        <v>0</v>
      </c>
      <c r="AC114" s="18">
        <v>0</v>
      </c>
      <c r="AD114" s="18">
        <v>0</v>
      </c>
      <c r="AE114" s="18">
        <v>0</v>
      </c>
      <c r="AF114" s="18">
        <v>0</v>
      </c>
      <c r="AG114" s="18">
        <v>0</v>
      </c>
      <c r="AH114" s="18">
        <v>0</v>
      </c>
      <c r="AI114" s="18">
        <v>0</v>
      </c>
      <c r="AJ114" s="18">
        <v>0</v>
      </c>
      <c r="AK114" s="18">
        <v>0</v>
      </c>
      <c r="AL114" s="18">
        <v>0</v>
      </c>
      <c r="AM114" s="18">
        <v>0</v>
      </c>
      <c r="AN114" s="18">
        <v>0</v>
      </c>
      <c r="AO114" s="18">
        <v>0</v>
      </c>
      <c r="AP114" s="18">
        <v>0</v>
      </c>
      <c r="AQ114" s="18">
        <v>0</v>
      </c>
      <c r="AR114" s="18">
        <v>0</v>
      </c>
      <c r="AS114" s="18">
        <v>0</v>
      </c>
      <c r="AT114" s="18">
        <v>0</v>
      </c>
      <c r="AU114" s="18">
        <v>0</v>
      </c>
      <c r="AV114" s="18">
        <v>0</v>
      </c>
      <c r="AW114" s="18">
        <v>0</v>
      </c>
      <c r="AX114" s="18">
        <v>0</v>
      </c>
      <c r="AY114" s="18">
        <v>0</v>
      </c>
      <c r="AZ114" s="18">
        <v>0</v>
      </c>
      <c r="BA114" s="18">
        <v>0</v>
      </c>
      <c r="BB114" s="18">
        <v>0</v>
      </c>
      <c r="BC114" s="18">
        <v>0</v>
      </c>
      <c r="BD114" s="23">
        <f t="shared" si="12"/>
        <v>0</v>
      </c>
    </row>
    <row r="115" spans="1:56" x14ac:dyDescent="0.3">
      <c r="A115" t="s">
        <v>104</v>
      </c>
      <c r="B115" s="24" t="s">
        <v>113</v>
      </c>
      <c r="C115" s="21">
        <v>180.12</v>
      </c>
      <c r="D115" s="22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  <c r="N115" s="18">
        <v>0</v>
      </c>
      <c r="O115" s="18">
        <v>0</v>
      </c>
      <c r="P115" s="18">
        <v>0</v>
      </c>
      <c r="Q115" s="18">
        <v>0</v>
      </c>
      <c r="R115" s="18">
        <v>0</v>
      </c>
      <c r="S115" s="18">
        <v>0</v>
      </c>
      <c r="T115" s="18">
        <v>0</v>
      </c>
      <c r="U115" s="18">
        <v>0</v>
      </c>
      <c r="V115" s="18">
        <v>0</v>
      </c>
      <c r="W115" s="18">
        <v>0</v>
      </c>
      <c r="X115" s="18">
        <v>0</v>
      </c>
      <c r="Y115" s="18">
        <v>0</v>
      </c>
      <c r="Z115" s="18">
        <v>0</v>
      </c>
      <c r="AA115" s="18">
        <v>0</v>
      </c>
      <c r="AB115" s="18">
        <v>0</v>
      </c>
      <c r="AC115" s="18">
        <v>0</v>
      </c>
      <c r="AD115" s="18">
        <v>0</v>
      </c>
      <c r="AE115" s="18">
        <v>0</v>
      </c>
      <c r="AF115" s="18">
        <v>0</v>
      </c>
      <c r="AG115" s="18">
        <v>0</v>
      </c>
      <c r="AH115" s="18">
        <v>0</v>
      </c>
      <c r="AI115" s="18">
        <v>0</v>
      </c>
      <c r="AJ115" s="18">
        <v>0</v>
      </c>
      <c r="AK115" s="18">
        <v>0</v>
      </c>
      <c r="AL115" s="18">
        <v>0</v>
      </c>
      <c r="AM115" s="18">
        <v>0</v>
      </c>
      <c r="AN115" s="18">
        <v>0</v>
      </c>
      <c r="AO115" s="18">
        <v>0</v>
      </c>
      <c r="AP115" s="18">
        <v>0</v>
      </c>
      <c r="AQ115" s="18">
        <v>0</v>
      </c>
      <c r="AR115" s="18">
        <v>0</v>
      </c>
      <c r="AS115" s="18">
        <v>0</v>
      </c>
      <c r="AT115" s="18">
        <v>0</v>
      </c>
      <c r="AU115" s="18">
        <v>0</v>
      </c>
      <c r="AV115" s="18">
        <v>0</v>
      </c>
      <c r="AW115" s="18">
        <v>0</v>
      </c>
      <c r="AX115" s="18">
        <v>0</v>
      </c>
      <c r="AY115" s="18">
        <v>0</v>
      </c>
      <c r="AZ115" s="18">
        <v>0</v>
      </c>
      <c r="BA115" s="18">
        <v>0</v>
      </c>
      <c r="BB115" s="18">
        <v>0</v>
      </c>
      <c r="BC115" s="18">
        <v>0</v>
      </c>
      <c r="BD115" s="23">
        <f t="shared" si="12"/>
        <v>0</v>
      </c>
    </row>
    <row r="116" spans="1:56" x14ac:dyDescent="0.3">
      <c r="A116" t="s">
        <v>104</v>
      </c>
      <c r="B116" s="24" t="s">
        <v>101</v>
      </c>
      <c r="C116" s="21">
        <v>5959.01</v>
      </c>
      <c r="D116" s="22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8">
        <v>0</v>
      </c>
      <c r="O116" s="18">
        <v>0</v>
      </c>
      <c r="P116" s="18">
        <v>0</v>
      </c>
      <c r="Q116" s="18">
        <v>0</v>
      </c>
      <c r="R116" s="18">
        <v>0</v>
      </c>
      <c r="S116" s="18">
        <v>0</v>
      </c>
      <c r="T116" s="18">
        <v>0</v>
      </c>
      <c r="U116" s="18">
        <v>0</v>
      </c>
      <c r="V116" s="18">
        <v>0</v>
      </c>
      <c r="W116" s="18">
        <v>0</v>
      </c>
      <c r="X116" s="18">
        <v>0</v>
      </c>
      <c r="Y116" s="18">
        <v>0</v>
      </c>
      <c r="Z116" s="18">
        <v>0</v>
      </c>
      <c r="AA116" s="18">
        <v>0</v>
      </c>
      <c r="AB116" s="18">
        <v>0</v>
      </c>
      <c r="AC116" s="18">
        <v>0</v>
      </c>
      <c r="AD116" s="18">
        <v>0</v>
      </c>
      <c r="AE116" s="18">
        <v>0</v>
      </c>
      <c r="AF116" s="18">
        <v>0</v>
      </c>
      <c r="AG116" s="18">
        <v>0</v>
      </c>
      <c r="AH116" s="18">
        <v>0</v>
      </c>
      <c r="AI116" s="18">
        <v>0</v>
      </c>
      <c r="AJ116" s="18">
        <v>0</v>
      </c>
      <c r="AK116" s="18">
        <v>0</v>
      </c>
      <c r="AL116" s="18">
        <v>0</v>
      </c>
      <c r="AM116" s="18">
        <v>0</v>
      </c>
      <c r="AN116" s="18">
        <v>0</v>
      </c>
      <c r="AO116" s="18">
        <v>0</v>
      </c>
      <c r="AP116" s="18">
        <v>0</v>
      </c>
      <c r="AQ116" s="18">
        <v>0</v>
      </c>
      <c r="AR116" s="18">
        <v>0</v>
      </c>
      <c r="AS116" s="18">
        <v>0</v>
      </c>
      <c r="AT116" s="18">
        <v>0</v>
      </c>
      <c r="AU116" s="18">
        <v>0</v>
      </c>
      <c r="AV116" s="18">
        <v>0</v>
      </c>
      <c r="AW116" s="18">
        <v>0</v>
      </c>
      <c r="AX116" s="18">
        <v>0</v>
      </c>
      <c r="AY116" s="18">
        <v>0</v>
      </c>
      <c r="AZ116" s="18">
        <v>0</v>
      </c>
      <c r="BA116" s="18">
        <v>0</v>
      </c>
      <c r="BB116" s="18">
        <v>0</v>
      </c>
      <c r="BC116" s="18">
        <v>0</v>
      </c>
      <c r="BD116" s="23">
        <f t="shared" si="12"/>
        <v>0</v>
      </c>
    </row>
    <row r="117" spans="1:56" x14ac:dyDescent="0.3">
      <c r="A117" t="s">
        <v>104</v>
      </c>
      <c r="B117" s="24" t="s">
        <v>40</v>
      </c>
      <c r="C117" s="21">
        <v>4530.6099999999997</v>
      </c>
      <c r="D117" s="22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  <c r="Q117" s="18">
        <v>0</v>
      </c>
      <c r="R117" s="18">
        <v>0</v>
      </c>
      <c r="S117" s="18">
        <v>0</v>
      </c>
      <c r="T117" s="18">
        <v>0</v>
      </c>
      <c r="U117" s="18">
        <v>0</v>
      </c>
      <c r="V117" s="18">
        <v>0</v>
      </c>
      <c r="W117" s="18">
        <v>0</v>
      </c>
      <c r="X117" s="18">
        <v>0</v>
      </c>
      <c r="Y117" s="18">
        <v>0</v>
      </c>
      <c r="Z117" s="18">
        <v>0</v>
      </c>
      <c r="AA117" s="18">
        <v>0</v>
      </c>
      <c r="AB117" s="18">
        <v>0</v>
      </c>
      <c r="AC117" s="18">
        <v>0</v>
      </c>
      <c r="AD117" s="18">
        <v>0</v>
      </c>
      <c r="AE117" s="18">
        <v>0</v>
      </c>
      <c r="AF117" s="18">
        <v>0</v>
      </c>
      <c r="AG117" s="18">
        <v>0</v>
      </c>
      <c r="AH117" s="18">
        <v>0</v>
      </c>
      <c r="AI117" s="18">
        <v>0</v>
      </c>
      <c r="AJ117" s="18">
        <v>0</v>
      </c>
      <c r="AK117" s="18">
        <v>0</v>
      </c>
      <c r="AL117" s="18">
        <v>0</v>
      </c>
      <c r="AM117" s="18">
        <v>0</v>
      </c>
      <c r="AN117" s="18">
        <v>0</v>
      </c>
      <c r="AO117" s="18">
        <v>0</v>
      </c>
      <c r="AP117" s="18">
        <v>0</v>
      </c>
      <c r="AQ117" s="18">
        <v>0</v>
      </c>
      <c r="AR117" s="18">
        <v>0</v>
      </c>
      <c r="AS117" s="18">
        <v>0</v>
      </c>
      <c r="AT117" s="18">
        <v>0</v>
      </c>
      <c r="AU117" s="18">
        <v>0</v>
      </c>
      <c r="AV117" s="18">
        <v>0</v>
      </c>
      <c r="AW117" s="18">
        <v>0</v>
      </c>
      <c r="AX117" s="18">
        <v>0</v>
      </c>
      <c r="AY117" s="18">
        <v>0</v>
      </c>
      <c r="AZ117" s="18">
        <v>0</v>
      </c>
      <c r="BA117" s="18">
        <v>0</v>
      </c>
      <c r="BB117" s="18">
        <v>0</v>
      </c>
      <c r="BC117" s="18">
        <v>0</v>
      </c>
      <c r="BD117" s="23">
        <f t="shared" si="12"/>
        <v>0</v>
      </c>
    </row>
    <row r="118" spans="1:56" x14ac:dyDescent="0.3">
      <c r="A118" t="s">
        <v>104</v>
      </c>
      <c r="B118" s="24" t="s">
        <v>114</v>
      </c>
      <c r="C118" s="21">
        <v>76</v>
      </c>
      <c r="D118" s="22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  <c r="Q118" s="18">
        <v>0</v>
      </c>
      <c r="R118" s="18">
        <v>0</v>
      </c>
      <c r="S118" s="18">
        <v>0</v>
      </c>
      <c r="T118" s="18">
        <v>0</v>
      </c>
      <c r="U118" s="18">
        <v>0</v>
      </c>
      <c r="V118" s="18">
        <v>0</v>
      </c>
      <c r="W118" s="18">
        <v>0</v>
      </c>
      <c r="X118" s="18">
        <v>0</v>
      </c>
      <c r="Y118" s="18">
        <v>0</v>
      </c>
      <c r="Z118" s="18">
        <v>0</v>
      </c>
      <c r="AA118" s="18">
        <v>0</v>
      </c>
      <c r="AB118" s="18">
        <v>0</v>
      </c>
      <c r="AC118" s="18">
        <v>0</v>
      </c>
      <c r="AD118" s="18">
        <v>0</v>
      </c>
      <c r="AE118" s="18">
        <v>0</v>
      </c>
      <c r="AF118" s="18">
        <v>0</v>
      </c>
      <c r="AG118" s="18">
        <v>0</v>
      </c>
      <c r="AH118" s="18">
        <v>0</v>
      </c>
      <c r="AI118" s="18">
        <v>0</v>
      </c>
      <c r="AJ118" s="18">
        <v>0</v>
      </c>
      <c r="AK118" s="18">
        <v>0</v>
      </c>
      <c r="AL118" s="18">
        <v>0</v>
      </c>
      <c r="AM118" s="18">
        <v>0</v>
      </c>
      <c r="AN118" s="18">
        <v>0</v>
      </c>
      <c r="AO118" s="18">
        <v>0</v>
      </c>
      <c r="AP118" s="18">
        <v>0</v>
      </c>
      <c r="AQ118" s="18">
        <v>0</v>
      </c>
      <c r="AR118" s="18">
        <v>0</v>
      </c>
      <c r="AS118" s="18">
        <v>0</v>
      </c>
      <c r="AT118" s="18">
        <v>0</v>
      </c>
      <c r="AU118" s="18">
        <v>0</v>
      </c>
      <c r="AV118" s="18">
        <v>0</v>
      </c>
      <c r="AW118" s="18">
        <v>0</v>
      </c>
      <c r="AX118" s="18">
        <v>0</v>
      </c>
      <c r="AY118" s="18">
        <v>0</v>
      </c>
      <c r="AZ118" s="18">
        <v>0</v>
      </c>
      <c r="BA118" s="18">
        <v>0</v>
      </c>
      <c r="BB118" s="18">
        <v>0</v>
      </c>
      <c r="BC118" s="18">
        <v>0</v>
      </c>
      <c r="BD118" s="23">
        <f t="shared" si="12"/>
        <v>0</v>
      </c>
    </row>
    <row r="119" spans="1:56" x14ac:dyDescent="0.3">
      <c r="A119" t="s">
        <v>104</v>
      </c>
      <c r="B119" s="24" t="s">
        <v>115</v>
      </c>
      <c r="C119" s="21">
        <v>16309.26</v>
      </c>
      <c r="D119" s="22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v>0</v>
      </c>
      <c r="K119" s="18">
        <v>0</v>
      </c>
      <c r="L119" s="18">
        <v>0</v>
      </c>
      <c r="M119" s="18">
        <v>0</v>
      </c>
      <c r="N119" s="18">
        <v>0</v>
      </c>
      <c r="O119" s="18">
        <v>0</v>
      </c>
      <c r="P119" s="18">
        <v>0</v>
      </c>
      <c r="Q119" s="18">
        <v>0</v>
      </c>
      <c r="R119" s="18">
        <v>0</v>
      </c>
      <c r="S119" s="18">
        <v>0</v>
      </c>
      <c r="T119" s="18">
        <v>0</v>
      </c>
      <c r="U119" s="18">
        <v>0</v>
      </c>
      <c r="V119" s="18">
        <v>0</v>
      </c>
      <c r="W119" s="18">
        <v>0</v>
      </c>
      <c r="X119" s="18">
        <v>0</v>
      </c>
      <c r="Y119" s="18">
        <v>0</v>
      </c>
      <c r="Z119" s="18">
        <v>0</v>
      </c>
      <c r="AA119" s="18">
        <v>0</v>
      </c>
      <c r="AB119" s="18">
        <v>0</v>
      </c>
      <c r="AC119" s="18">
        <v>0</v>
      </c>
      <c r="AD119" s="18">
        <v>0</v>
      </c>
      <c r="AE119" s="18">
        <v>0</v>
      </c>
      <c r="AF119" s="18">
        <v>0</v>
      </c>
      <c r="AG119" s="18">
        <v>0</v>
      </c>
      <c r="AH119" s="18">
        <v>0</v>
      </c>
      <c r="AI119" s="18">
        <v>0</v>
      </c>
      <c r="AJ119" s="18">
        <v>0</v>
      </c>
      <c r="AK119" s="18">
        <v>0</v>
      </c>
      <c r="AL119" s="18">
        <v>0</v>
      </c>
      <c r="AM119" s="18">
        <v>0</v>
      </c>
      <c r="AN119" s="18">
        <v>0</v>
      </c>
      <c r="AO119" s="18">
        <v>0</v>
      </c>
      <c r="AP119" s="18">
        <v>0</v>
      </c>
      <c r="AQ119" s="18">
        <v>0</v>
      </c>
      <c r="AR119" s="18">
        <v>0</v>
      </c>
      <c r="AS119" s="18">
        <v>0</v>
      </c>
      <c r="AT119" s="18">
        <v>0</v>
      </c>
      <c r="AU119" s="18">
        <v>0</v>
      </c>
      <c r="AV119" s="18">
        <v>0</v>
      </c>
      <c r="AW119" s="18">
        <v>0</v>
      </c>
      <c r="AX119" s="18">
        <v>0</v>
      </c>
      <c r="AY119" s="18">
        <v>0</v>
      </c>
      <c r="AZ119" s="18">
        <v>0</v>
      </c>
      <c r="BA119" s="18">
        <v>0</v>
      </c>
      <c r="BB119" s="18">
        <v>0</v>
      </c>
      <c r="BC119" s="18">
        <v>0</v>
      </c>
      <c r="BD119" s="23">
        <f t="shared" si="12"/>
        <v>0</v>
      </c>
    </row>
    <row r="120" spans="1:56" x14ac:dyDescent="0.3">
      <c r="A120" t="s">
        <v>104</v>
      </c>
      <c r="B120" s="24" t="s">
        <v>91</v>
      </c>
      <c r="C120" s="21">
        <v>24690.35</v>
      </c>
      <c r="D120" s="22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18">
        <v>0</v>
      </c>
      <c r="O120" s="18">
        <v>0</v>
      </c>
      <c r="P120" s="18">
        <v>0</v>
      </c>
      <c r="Q120" s="18">
        <v>0</v>
      </c>
      <c r="R120" s="18">
        <v>0</v>
      </c>
      <c r="S120" s="18">
        <v>0</v>
      </c>
      <c r="T120" s="18">
        <v>0</v>
      </c>
      <c r="U120" s="18">
        <v>0</v>
      </c>
      <c r="V120" s="18">
        <v>0</v>
      </c>
      <c r="W120" s="18">
        <v>0</v>
      </c>
      <c r="X120" s="18">
        <v>0</v>
      </c>
      <c r="Y120" s="18">
        <v>0</v>
      </c>
      <c r="Z120" s="18">
        <v>0</v>
      </c>
      <c r="AA120" s="18">
        <v>0</v>
      </c>
      <c r="AB120" s="18">
        <v>0</v>
      </c>
      <c r="AC120" s="18">
        <v>0</v>
      </c>
      <c r="AD120" s="18">
        <v>0</v>
      </c>
      <c r="AE120" s="18">
        <v>0</v>
      </c>
      <c r="AF120" s="18">
        <v>0</v>
      </c>
      <c r="AG120" s="18">
        <v>0</v>
      </c>
      <c r="AH120" s="18">
        <v>0</v>
      </c>
      <c r="AI120" s="18">
        <v>0</v>
      </c>
      <c r="AJ120" s="18">
        <v>0</v>
      </c>
      <c r="AK120" s="18">
        <v>0</v>
      </c>
      <c r="AL120" s="18">
        <v>0</v>
      </c>
      <c r="AM120" s="18">
        <v>0</v>
      </c>
      <c r="AN120" s="18">
        <v>0</v>
      </c>
      <c r="AO120" s="18">
        <v>0</v>
      </c>
      <c r="AP120" s="18">
        <v>0</v>
      </c>
      <c r="AQ120" s="18">
        <v>0</v>
      </c>
      <c r="AR120" s="18">
        <v>0</v>
      </c>
      <c r="AS120" s="18">
        <v>0</v>
      </c>
      <c r="AT120" s="18">
        <v>0</v>
      </c>
      <c r="AU120" s="18">
        <v>0</v>
      </c>
      <c r="AV120" s="18">
        <v>0</v>
      </c>
      <c r="AW120" s="18">
        <v>0</v>
      </c>
      <c r="AX120" s="18">
        <v>0</v>
      </c>
      <c r="AY120" s="18">
        <v>0</v>
      </c>
      <c r="AZ120" s="18">
        <v>0</v>
      </c>
      <c r="BA120" s="18">
        <v>0</v>
      </c>
      <c r="BB120" s="18">
        <v>0</v>
      </c>
      <c r="BC120" s="18">
        <v>0</v>
      </c>
      <c r="BD120" s="23">
        <f t="shared" si="12"/>
        <v>0</v>
      </c>
    </row>
    <row r="121" spans="1:56" x14ac:dyDescent="0.3">
      <c r="A121" t="s">
        <v>104</v>
      </c>
      <c r="B121" s="24" t="s">
        <v>116</v>
      </c>
      <c r="C121" s="21">
        <v>2635.14</v>
      </c>
      <c r="D121" s="22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  <c r="N121" s="18">
        <v>0</v>
      </c>
      <c r="O121" s="18">
        <v>0</v>
      </c>
      <c r="P121" s="18">
        <v>0</v>
      </c>
      <c r="Q121" s="18">
        <v>0</v>
      </c>
      <c r="R121" s="18">
        <v>0</v>
      </c>
      <c r="S121" s="18">
        <v>0</v>
      </c>
      <c r="T121" s="18">
        <v>0</v>
      </c>
      <c r="U121" s="18">
        <v>0</v>
      </c>
      <c r="V121" s="18">
        <v>0</v>
      </c>
      <c r="W121" s="18">
        <v>0</v>
      </c>
      <c r="X121" s="18">
        <v>0</v>
      </c>
      <c r="Y121" s="18">
        <v>0</v>
      </c>
      <c r="Z121" s="18">
        <v>0</v>
      </c>
      <c r="AA121" s="18">
        <v>0</v>
      </c>
      <c r="AB121" s="18">
        <v>0</v>
      </c>
      <c r="AC121" s="18">
        <v>0</v>
      </c>
      <c r="AD121" s="18">
        <v>0</v>
      </c>
      <c r="AE121" s="18">
        <v>0</v>
      </c>
      <c r="AF121" s="18">
        <v>0</v>
      </c>
      <c r="AG121" s="18">
        <v>0</v>
      </c>
      <c r="AH121" s="18">
        <v>0</v>
      </c>
      <c r="AI121" s="18">
        <v>0</v>
      </c>
      <c r="AJ121" s="18">
        <v>0</v>
      </c>
      <c r="AK121" s="18">
        <v>0</v>
      </c>
      <c r="AL121" s="18">
        <v>0</v>
      </c>
      <c r="AM121" s="18">
        <v>0</v>
      </c>
      <c r="AN121" s="18">
        <v>0</v>
      </c>
      <c r="AO121" s="18">
        <v>0</v>
      </c>
      <c r="AP121" s="18">
        <v>0</v>
      </c>
      <c r="AQ121" s="18">
        <v>0</v>
      </c>
      <c r="AR121" s="18">
        <v>0</v>
      </c>
      <c r="AS121" s="18">
        <v>0</v>
      </c>
      <c r="AT121" s="18">
        <v>0</v>
      </c>
      <c r="AU121" s="18">
        <v>0</v>
      </c>
      <c r="AV121" s="18">
        <v>0</v>
      </c>
      <c r="AW121" s="18">
        <v>0</v>
      </c>
      <c r="AX121" s="18">
        <v>0</v>
      </c>
      <c r="AY121" s="18">
        <v>0</v>
      </c>
      <c r="AZ121" s="18">
        <v>0</v>
      </c>
      <c r="BA121" s="18">
        <v>0</v>
      </c>
      <c r="BB121" s="18">
        <v>0</v>
      </c>
      <c r="BC121" s="18">
        <v>0</v>
      </c>
      <c r="BD121" s="23">
        <f t="shared" si="12"/>
        <v>0</v>
      </c>
    </row>
    <row r="122" spans="1:56" x14ac:dyDescent="0.3">
      <c r="A122" t="s">
        <v>104</v>
      </c>
      <c r="B122" s="24" t="s">
        <v>117</v>
      </c>
      <c r="C122" s="21">
        <v>5703.51</v>
      </c>
      <c r="D122" s="22">
        <v>9000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  <c r="N122" s="18">
        <v>0</v>
      </c>
      <c r="O122" s="18">
        <v>0</v>
      </c>
      <c r="P122" s="18">
        <v>0</v>
      </c>
      <c r="Q122" s="18">
        <v>0</v>
      </c>
      <c r="R122" s="18">
        <v>0</v>
      </c>
      <c r="S122" s="18">
        <v>0</v>
      </c>
      <c r="T122" s="18">
        <v>0</v>
      </c>
      <c r="U122" s="18">
        <v>0</v>
      </c>
      <c r="V122" s="18">
        <v>0</v>
      </c>
      <c r="W122" s="18">
        <v>0</v>
      </c>
      <c r="X122" s="18">
        <v>0</v>
      </c>
      <c r="Y122" s="18">
        <v>0</v>
      </c>
      <c r="Z122" s="18">
        <v>0</v>
      </c>
      <c r="AA122" s="18">
        <v>0</v>
      </c>
      <c r="AB122" s="18">
        <v>0</v>
      </c>
      <c r="AC122" s="18">
        <v>0</v>
      </c>
      <c r="AD122" s="18">
        <v>0</v>
      </c>
      <c r="AE122" s="18">
        <v>0</v>
      </c>
      <c r="AF122" s="18">
        <v>0</v>
      </c>
      <c r="AG122" s="18">
        <v>0</v>
      </c>
      <c r="AH122" s="18">
        <v>0</v>
      </c>
      <c r="AI122" s="18">
        <v>0</v>
      </c>
      <c r="AJ122" s="18">
        <v>0</v>
      </c>
      <c r="AK122" s="18">
        <v>0</v>
      </c>
      <c r="AL122" s="18">
        <v>0</v>
      </c>
      <c r="AM122" s="18">
        <v>0</v>
      </c>
      <c r="AN122" s="18">
        <v>0</v>
      </c>
      <c r="AO122" s="18">
        <v>0</v>
      </c>
      <c r="AP122" s="18">
        <v>0</v>
      </c>
      <c r="AQ122" s="18">
        <v>0</v>
      </c>
      <c r="AR122" s="18">
        <v>0</v>
      </c>
      <c r="AS122" s="18">
        <v>0</v>
      </c>
      <c r="AT122" s="18">
        <v>0</v>
      </c>
      <c r="AU122" s="18">
        <v>0</v>
      </c>
      <c r="AV122" s="18">
        <v>0</v>
      </c>
      <c r="AW122" s="18">
        <v>0</v>
      </c>
      <c r="AX122" s="18">
        <v>0</v>
      </c>
      <c r="AY122" s="18">
        <v>0</v>
      </c>
      <c r="AZ122" s="18">
        <v>0</v>
      </c>
      <c r="BA122" s="18">
        <v>0</v>
      </c>
      <c r="BB122" s="18">
        <v>0</v>
      </c>
      <c r="BC122" s="18">
        <v>0</v>
      </c>
      <c r="BD122" s="23">
        <f t="shared" si="12"/>
        <v>0</v>
      </c>
    </row>
    <row r="123" spans="1:56" x14ac:dyDescent="0.3">
      <c r="A123" t="s">
        <v>104</v>
      </c>
      <c r="B123" s="24" t="s">
        <v>118</v>
      </c>
      <c r="C123" s="21">
        <v>2697.9</v>
      </c>
      <c r="D123" s="22">
        <v>0</v>
      </c>
      <c r="E123" s="22">
        <v>0</v>
      </c>
      <c r="F123" s="22"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2">
        <v>0</v>
      </c>
      <c r="AD123" s="22">
        <v>0</v>
      </c>
      <c r="AE123" s="22">
        <v>0</v>
      </c>
      <c r="AF123" s="22">
        <v>0</v>
      </c>
      <c r="AG123" s="22">
        <v>0</v>
      </c>
      <c r="AH123" s="22">
        <v>0</v>
      </c>
      <c r="AI123" s="22">
        <v>0</v>
      </c>
      <c r="AJ123" s="22">
        <v>0</v>
      </c>
      <c r="AK123" s="22">
        <v>0</v>
      </c>
      <c r="AL123" s="22">
        <v>0</v>
      </c>
      <c r="AM123" s="22">
        <v>0</v>
      </c>
      <c r="AN123" s="22">
        <v>0</v>
      </c>
      <c r="AO123" s="22">
        <v>0</v>
      </c>
      <c r="AP123" s="22">
        <v>0</v>
      </c>
      <c r="AQ123" s="22">
        <v>0</v>
      </c>
      <c r="AR123" s="22">
        <v>0</v>
      </c>
      <c r="AS123" s="22">
        <v>0</v>
      </c>
      <c r="AT123" s="22">
        <v>0</v>
      </c>
      <c r="AU123" s="22">
        <v>0</v>
      </c>
      <c r="AV123" s="22">
        <v>0</v>
      </c>
      <c r="AW123" s="22">
        <v>0</v>
      </c>
      <c r="AX123" s="22">
        <v>0</v>
      </c>
      <c r="AY123" s="22">
        <v>0</v>
      </c>
      <c r="AZ123" s="22">
        <v>0</v>
      </c>
      <c r="BA123" s="22">
        <v>0</v>
      </c>
      <c r="BB123" s="22">
        <v>0</v>
      </c>
      <c r="BC123" s="22">
        <v>0</v>
      </c>
      <c r="BD123" s="23">
        <f t="shared" si="12"/>
        <v>0</v>
      </c>
    </row>
    <row r="124" spans="1:56" x14ac:dyDescent="0.3">
      <c r="A124" s="34" t="s">
        <v>119</v>
      </c>
      <c r="B124" s="24" t="s">
        <v>4</v>
      </c>
      <c r="C124" s="21">
        <v>79229.320000000007</v>
      </c>
      <c r="D124" s="22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8">
        <v>0</v>
      </c>
      <c r="O124" s="18">
        <v>0</v>
      </c>
      <c r="P124" s="18">
        <v>0</v>
      </c>
      <c r="Q124" s="18">
        <v>0</v>
      </c>
      <c r="R124" s="18">
        <v>0</v>
      </c>
      <c r="S124" s="18">
        <v>0</v>
      </c>
      <c r="T124" s="18">
        <v>0</v>
      </c>
      <c r="U124" s="18">
        <v>0</v>
      </c>
      <c r="V124" s="18">
        <v>0</v>
      </c>
      <c r="W124" s="18">
        <v>250000</v>
      </c>
      <c r="X124" s="18">
        <v>0</v>
      </c>
      <c r="Y124" s="18">
        <v>0</v>
      </c>
      <c r="Z124" s="18">
        <v>0</v>
      </c>
      <c r="AA124" s="18">
        <v>0</v>
      </c>
      <c r="AB124" s="18">
        <v>250000</v>
      </c>
      <c r="AC124" s="18">
        <v>150000</v>
      </c>
      <c r="AD124" s="18">
        <v>250000</v>
      </c>
      <c r="AE124" s="18">
        <v>120000</v>
      </c>
      <c r="AF124" s="18">
        <v>0</v>
      </c>
      <c r="AG124" s="18">
        <v>0</v>
      </c>
      <c r="AH124" s="18">
        <v>0</v>
      </c>
      <c r="AI124" s="18">
        <v>0</v>
      </c>
      <c r="AJ124" s="18">
        <v>150000</v>
      </c>
      <c r="AK124" s="18">
        <v>250000</v>
      </c>
      <c r="AL124" s="18">
        <v>120000</v>
      </c>
      <c r="AM124" s="18">
        <v>250000</v>
      </c>
      <c r="AN124" s="18">
        <v>0</v>
      </c>
      <c r="AO124" s="18">
        <v>0</v>
      </c>
      <c r="AP124" s="18">
        <v>0</v>
      </c>
      <c r="AQ124" s="18">
        <v>0</v>
      </c>
      <c r="AR124" s="18">
        <v>120000</v>
      </c>
      <c r="AS124" s="18">
        <v>250000</v>
      </c>
      <c r="AT124" s="18">
        <v>250000</v>
      </c>
      <c r="AU124" s="18">
        <v>250000</v>
      </c>
      <c r="AV124" s="18">
        <v>250000</v>
      </c>
      <c r="AW124" s="18">
        <v>0</v>
      </c>
      <c r="AX124" s="18">
        <v>0</v>
      </c>
      <c r="AY124" s="18">
        <v>120000</v>
      </c>
      <c r="AZ124" s="18">
        <v>0</v>
      </c>
      <c r="BA124" s="18">
        <v>50000</v>
      </c>
      <c r="BB124" s="18">
        <v>0</v>
      </c>
      <c r="BC124" s="18">
        <v>0</v>
      </c>
      <c r="BD124" s="23">
        <f t="shared" si="12"/>
        <v>9000</v>
      </c>
    </row>
    <row r="125" spans="1:56" x14ac:dyDescent="0.3">
      <c r="A125" s="34" t="s">
        <v>119</v>
      </c>
      <c r="B125" s="24" t="s">
        <v>120</v>
      </c>
      <c r="C125" s="21">
        <v>72.69</v>
      </c>
      <c r="D125" s="22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  <c r="N125" s="18">
        <v>0</v>
      </c>
      <c r="O125" s="18">
        <v>0</v>
      </c>
      <c r="P125" s="18">
        <v>0</v>
      </c>
      <c r="Q125" s="18">
        <v>0</v>
      </c>
      <c r="R125" s="18">
        <v>0</v>
      </c>
      <c r="S125" s="18">
        <v>0</v>
      </c>
      <c r="T125" s="18">
        <v>0</v>
      </c>
      <c r="U125" s="18">
        <v>0</v>
      </c>
      <c r="V125" s="18">
        <v>0</v>
      </c>
      <c r="W125" s="18">
        <v>0</v>
      </c>
      <c r="X125" s="18">
        <v>0</v>
      </c>
      <c r="Y125" s="18">
        <v>0</v>
      </c>
      <c r="Z125" s="18">
        <v>0</v>
      </c>
      <c r="AA125" s="18">
        <v>0</v>
      </c>
      <c r="AB125" s="18">
        <v>0</v>
      </c>
      <c r="AC125" s="18">
        <v>0</v>
      </c>
      <c r="AD125" s="18">
        <v>0</v>
      </c>
      <c r="AE125" s="18">
        <v>0</v>
      </c>
      <c r="AF125" s="18">
        <v>0</v>
      </c>
      <c r="AG125" s="18">
        <v>0</v>
      </c>
      <c r="AH125" s="18">
        <v>0</v>
      </c>
      <c r="AI125" s="18">
        <v>0</v>
      </c>
      <c r="AJ125" s="18">
        <v>0</v>
      </c>
      <c r="AK125" s="18">
        <v>0</v>
      </c>
      <c r="AL125" s="18">
        <v>0</v>
      </c>
      <c r="AM125" s="18">
        <v>0</v>
      </c>
      <c r="AN125" s="18">
        <v>0</v>
      </c>
      <c r="AO125" s="18">
        <v>0</v>
      </c>
      <c r="AP125" s="18">
        <v>0</v>
      </c>
      <c r="AQ125" s="18">
        <v>0</v>
      </c>
      <c r="AR125" s="18">
        <v>0</v>
      </c>
      <c r="AS125" s="18">
        <v>0</v>
      </c>
      <c r="AT125" s="18">
        <v>0</v>
      </c>
      <c r="AU125" s="18">
        <v>0</v>
      </c>
      <c r="AV125" s="18">
        <v>0</v>
      </c>
      <c r="AW125" s="18">
        <v>0</v>
      </c>
      <c r="AX125" s="18">
        <v>0</v>
      </c>
      <c r="AY125" s="18">
        <v>0</v>
      </c>
      <c r="AZ125" s="18">
        <v>0</v>
      </c>
      <c r="BA125" s="18">
        <v>0</v>
      </c>
      <c r="BB125" s="18">
        <v>0</v>
      </c>
      <c r="BC125" s="18">
        <v>0</v>
      </c>
      <c r="BD125" s="23">
        <f t="shared" si="12"/>
        <v>0</v>
      </c>
    </row>
    <row r="126" spans="1:56" x14ac:dyDescent="0.3">
      <c r="A126" s="34" t="s">
        <v>119</v>
      </c>
      <c r="B126" s="24" t="s">
        <v>6</v>
      </c>
      <c r="C126" s="21">
        <v>7.96</v>
      </c>
      <c r="D126" s="22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  <c r="O126" s="18">
        <v>0</v>
      </c>
      <c r="P126" s="18">
        <v>0</v>
      </c>
      <c r="Q126" s="18">
        <v>0</v>
      </c>
      <c r="R126" s="18">
        <v>0</v>
      </c>
      <c r="S126" s="18">
        <v>0</v>
      </c>
      <c r="T126" s="18">
        <v>0</v>
      </c>
      <c r="U126" s="18">
        <v>0</v>
      </c>
      <c r="V126" s="18">
        <v>0</v>
      </c>
      <c r="W126" s="18">
        <v>0</v>
      </c>
      <c r="X126" s="18">
        <v>0</v>
      </c>
      <c r="Y126" s="18">
        <v>0</v>
      </c>
      <c r="Z126" s="18">
        <v>0</v>
      </c>
      <c r="AA126" s="18">
        <v>0</v>
      </c>
      <c r="AB126" s="18">
        <v>0</v>
      </c>
      <c r="AC126" s="18">
        <v>0</v>
      </c>
      <c r="AD126" s="18">
        <v>0</v>
      </c>
      <c r="AE126" s="18">
        <v>0</v>
      </c>
      <c r="AF126" s="18">
        <v>0</v>
      </c>
      <c r="AG126" s="18">
        <v>0</v>
      </c>
      <c r="AH126" s="18">
        <v>0</v>
      </c>
      <c r="AI126" s="18">
        <v>0</v>
      </c>
      <c r="AJ126" s="18">
        <v>0</v>
      </c>
      <c r="AK126" s="18">
        <v>0</v>
      </c>
      <c r="AL126" s="18">
        <v>0</v>
      </c>
      <c r="AM126" s="18">
        <v>0</v>
      </c>
      <c r="AN126" s="18">
        <v>0</v>
      </c>
      <c r="AO126" s="18">
        <v>0</v>
      </c>
      <c r="AP126" s="18">
        <v>0</v>
      </c>
      <c r="AQ126" s="18">
        <v>0</v>
      </c>
      <c r="AR126" s="18">
        <v>0</v>
      </c>
      <c r="AS126" s="18">
        <v>0</v>
      </c>
      <c r="AT126" s="18">
        <v>0</v>
      </c>
      <c r="AU126" s="18">
        <v>0</v>
      </c>
      <c r="AV126" s="18">
        <v>0</v>
      </c>
      <c r="AW126" s="18">
        <v>0</v>
      </c>
      <c r="AX126" s="18">
        <v>0</v>
      </c>
      <c r="AY126" s="18">
        <v>0</v>
      </c>
      <c r="AZ126" s="18">
        <v>0</v>
      </c>
      <c r="BA126" s="18">
        <v>0</v>
      </c>
      <c r="BB126" s="18">
        <v>0</v>
      </c>
      <c r="BC126" s="18">
        <v>0</v>
      </c>
      <c r="BD126" s="23">
        <f t="shared" si="12"/>
        <v>3080000</v>
      </c>
    </row>
    <row r="127" spans="1:56" x14ac:dyDescent="0.3">
      <c r="A127" s="34" t="s">
        <v>119</v>
      </c>
      <c r="B127" s="24" t="s">
        <v>121</v>
      </c>
      <c r="C127" s="21">
        <v>2158.38</v>
      </c>
      <c r="D127" s="22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  <c r="P127" s="18">
        <v>0</v>
      </c>
      <c r="Q127" s="18">
        <v>0</v>
      </c>
      <c r="R127" s="18">
        <v>0</v>
      </c>
      <c r="S127" s="18">
        <v>0</v>
      </c>
      <c r="T127" s="18">
        <v>0</v>
      </c>
      <c r="U127" s="18">
        <v>0</v>
      </c>
      <c r="V127" s="18">
        <v>0</v>
      </c>
      <c r="W127" s="18">
        <v>0</v>
      </c>
      <c r="X127" s="18">
        <v>0</v>
      </c>
      <c r="Y127" s="18">
        <v>0</v>
      </c>
      <c r="Z127" s="18">
        <v>0</v>
      </c>
      <c r="AA127" s="18">
        <v>0</v>
      </c>
      <c r="AB127" s="18">
        <v>0</v>
      </c>
      <c r="AC127" s="18">
        <v>0</v>
      </c>
      <c r="AD127" s="18">
        <v>0</v>
      </c>
      <c r="AE127" s="18">
        <v>0</v>
      </c>
      <c r="AF127" s="18">
        <v>0</v>
      </c>
      <c r="AG127" s="18">
        <v>0</v>
      </c>
      <c r="AH127" s="18">
        <v>0</v>
      </c>
      <c r="AI127" s="18">
        <v>0</v>
      </c>
      <c r="AJ127" s="18">
        <v>0</v>
      </c>
      <c r="AK127" s="18">
        <v>0</v>
      </c>
      <c r="AL127" s="18">
        <v>0</v>
      </c>
      <c r="AM127" s="18">
        <v>0</v>
      </c>
      <c r="AN127" s="18">
        <v>0</v>
      </c>
      <c r="AO127" s="18">
        <v>0</v>
      </c>
      <c r="AP127" s="18">
        <v>0</v>
      </c>
      <c r="AQ127" s="18">
        <v>0</v>
      </c>
      <c r="AR127" s="18">
        <v>0</v>
      </c>
      <c r="AS127" s="18">
        <v>0</v>
      </c>
      <c r="AT127" s="18">
        <v>0</v>
      </c>
      <c r="AU127" s="18">
        <v>0</v>
      </c>
      <c r="AV127" s="18">
        <v>0</v>
      </c>
      <c r="AW127" s="18">
        <v>0</v>
      </c>
      <c r="AX127" s="18">
        <v>0</v>
      </c>
      <c r="AY127" s="18">
        <v>0</v>
      </c>
      <c r="AZ127" s="18">
        <v>0</v>
      </c>
      <c r="BA127" s="18">
        <v>0</v>
      </c>
      <c r="BB127" s="18">
        <v>0</v>
      </c>
      <c r="BC127" s="18">
        <v>0</v>
      </c>
      <c r="BD127" s="23">
        <f t="shared" si="12"/>
        <v>0</v>
      </c>
    </row>
    <row r="128" spans="1:56" x14ac:dyDescent="0.3">
      <c r="A128" s="34" t="s">
        <v>119</v>
      </c>
      <c r="B128" s="24" t="s">
        <v>8</v>
      </c>
      <c r="C128" s="21">
        <v>0</v>
      </c>
      <c r="D128" s="22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8">
        <v>0</v>
      </c>
      <c r="O128" s="18">
        <v>0</v>
      </c>
      <c r="P128" s="18">
        <v>0</v>
      </c>
      <c r="Q128" s="18">
        <v>0</v>
      </c>
      <c r="R128" s="18">
        <v>0</v>
      </c>
      <c r="S128" s="18">
        <v>0</v>
      </c>
      <c r="T128" s="18">
        <v>0</v>
      </c>
      <c r="U128" s="18">
        <v>0</v>
      </c>
      <c r="V128" s="18">
        <v>0</v>
      </c>
      <c r="W128" s="18">
        <v>0</v>
      </c>
      <c r="X128" s="18">
        <v>0</v>
      </c>
      <c r="Y128" s="18">
        <v>0</v>
      </c>
      <c r="Z128" s="18">
        <v>0</v>
      </c>
      <c r="AA128" s="18">
        <v>0</v>
      </c>
      <c r="AB128" s="18">
        <v>0</v>
      </c>
      <c r="AC128" s="18">
        <v>0</v>
      </c>
      <c r="AD128" s="18">
        <v>0</v>
      </c>
      <c r="AE128" s="18">
        <v>0</v>
      </c>
      <c r="AF128" s="18">
        <v>0</v>
      </c>
      <c r="AG128" s="18">
        <v>0</v>
      </c>
      <c r="AH128" s="18">
        <v>0</v>
      </c>
      <c r="AI128" s="18">
        <v>0</v>
      </c>
      <c r="AJ128" s="18">
        <v>0</v>
      </c>
      <c r="AK128" s="18">
        <v>0</v>
      </c>
      <c r="AL128" s="18">
        <v>0</v>
      </c>
      <c r="AM128" s="18">
        <v>0</v>
      </c>
      <c r="AN128" s="18">
        <v>0</v>
      </c>
      <c r="AO128" s="18">
        <v>0</v>
      </c>
      <c r="AP128" s="18">
        <v>0</v>
      </c>
      <c r="AQ128" s="18">
        <v>0</v>
      </c>
      <c r="AR128" s="18">
        <v>0</v>
      </c>
      <c r="AS128" s="18">
        <v>0</v>
      </c>
      <c r="AT128" s="18">
        <v>0</v>
      </c>
      <c r="AU128" s="18">
        <v>0</v>
      </c>
      <c r="AV128" s="18">
        <v>0</v>
      </c>
      <c r="AW128" s="18">
        <v>0</v>
      </c>
      <c r="AX128" s="18">
        <v>0</v>
      </c>
      <c r="AY128" s="18">
        <v>0</v>
      </c>
      <c r="AZ128" s="18">
        <v>0</v>
      </c>
      <c r="BA128" s="18">
        <v>0</v>
      </c>
      <c r="BB128" s="18">
        <v>0</v>
      </c>
      <c r="BC128" s="18">
        <v>0</v>
      </c>
      <c r="BD128" s="23">
        <f t="shared" si="12"/>
        <v>0</v>
      </c>
    </row>
    <row r="129" spans="1:56" x14ac:dyDescent="0.3">
      <c r="A129" s="34" t="s">
        <v>119</v>
      </c>
      <c r="B129" s="24" t="s">
        <v>122</v>
      </c>
      <c r="C129" s="21">
        <v>3202.1</v>
      </c>
      <c r="D129" s="22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8">
        <v>0</v>
      </c>
      <c r="O129" s="18">
        <v>0</v>
      </c>
      <c r="P129" s="18">
        <v>0</v>
      </c>
      <c r="Q129" s="18">
        <v>0</v>
      </c>
      <c r="R129" s="18">
        <v>0</v>
      </c>
      <c r="S129" s="18">
        <v>0</v>
      </c>
      <c r="T129" s="18">
        <v>0</v>
      </c>
      <c r="U129" s="18">
        <v>0</v>
      </c>
      <c r="V129" s="18">
        <v>0</v>
      </c>
      <c r="W129" s="18">
        <v>0</v>
      </c>
      <c r="X129" s="18">
        <v>0</v>
      </c>
      <c r="Y129" s="18">
        <v>0</v>
      </c>
      <c r="Z129" s="18">
        <v>0</v>
      </c>
      <c r="AA129" s="18">
        <v>0</v>
      </c>
      <c r="AB129" s="18">
        <v>0</v>
      </c>
      <c r="AC129" s="18">
        <v>0</v>
      </c>
      <c r="AD129" s="18">
        <v>0</v>
      </c>
      <c r="AE129" s="18">
        <v>0</v>
      </c>
      <c r="AF129" s="18">
        <v>0</v>
      </c>
      <c r="AG129" s="18">
        <v>0</v>
      </c>
      <c r="AH129" s="18">
        <v>0</v>
      </c>
      <c r="AI129" s="18">
        <v>0</v>
      </c>
      <c r="AJ129" s="18">
        <v>0</v>
      </c>
      <c r="AK129" s="18">
        <v>0</v>
      </c>
      <c r="AL129" s="18">
        <v>0</v>
      </c>
      <c r="AM129" s="18">
        <v>0</v>
      </c>
      <c r="AN129" s="18">
        <v>0</v>
      </c>
      <c r="AO129" s="18">
        <v>0</v>
      </c>
      <c r="AP129" s="18">
        <v>0</v>
      </c>
      <c r="AQ129" s="18">
        <v>0</v>
      </c>
      <c r="AR129" s="18">
        <v>0</v>
      </c>
      <c r="AS129" s="18">
        <v>0</v>
      </c>
      <c r="AT129" s="18">
        <v>0</v>
      </c>
      <c r="AU129" s="18">
        <v>0</v>
      </c>
      <c r="AV129" s="18">
        <v>0</v>
      </c>
      <c r="AW129" s="18">
        <v>0</v>
      </c>
      <c r="AX129" s="18">
        <v>0</v>
      </c>
      <c r="AY129" s="18">
        <v>0</v>
      </c>
      <c r="AZ129" s="18">
        <v>0</v>
      </c>
      <c r="BA129" s="18">
        <v>0</v>
      </c>
      <c r="BB129" s="18">
        <v>0</v>
      </c>
      <c r="BC129" s="18">
        <v>0</v>
      </c>
      <c r="BD129" s="23">
        <f t="shared" si="12"/>
        <v>0</v>
      </c>
    </row>
    <row r="130" spans="1:56" x14ac:dyDescent="0.3">
      <c r="A130" s="34" t="s">
        <v>119</v>
      </c>
      <c r="B130" s="24" t="s">
        <v>33</v>
      </c>
      <c r="C130" s="21">
        <v>5654.65</v>
      </c>
      <c r="D130" s="22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0</v>
      </c>
      <c r="L130" s="18">
        <v>0</v>
      </c>
      <c r="M130" s="18">
        <v>0</v>
      </c>
      <c r="N130" s="18">
        <v>0</v>
      </c>
      <c r="O130" s="18">
        <v>0</v>
      </c>
      <c r="P130" s="18">
        <v>0</v>
      </c>
      <c r="Q130" s="18">
        <v>0</v>
      </c>
      <c r="R130" s="18">
        <v>0</v>
      </c>
      <c r="S130" s="18">
        <v>0</v>
      </c>
      <c r="T130" s="18">
        <v>0</v>
      </c>
      <c r="U130" s="18">
        <v>0</v>
      </c>
      <c r="V130" s="18">
        <v>0</v>
      </c>
      <c r="W130" s="18">
        <v>100000</v>
      </c>
      <c r="X130" s="18">
        <v>0</v>
      </c>
      <c r="Y130" s="18">
        <v>0</v>
      </c>
      <c r="Z130" s="18">
        <v>0</v>
      </c>
      <c r="AA130" s="18">
        <v>100000</v>
      </c>
      <c r="AB130" s="18">
        <v>100000</v>
      </c>
      <c r="AC130" s="18">
        <v>100000</v>
      </c>
      <c r="AD130" s="18">
        <v>0</v>
      </c>
      <c r="AE130" s="18">
        <v>0</v>
      </c>
      <c r="AF130" s="18">
        <v>0</v>
      </c>
      <c r="AG130" s="18">
        <v>0</v>
      </c>
      <c r="AH130" s="18">
        <v>0</v>
      </c>
      <c r="AI130" s="18">
        <v>0</v>
      </c>
      <c r="AJ130" s="18">
        <v>0</v>
      </c>
      <c r="AK130" s="18">
        <v>0</v>
      </c>
      <c r="AL130" s="18">
        <v>100000</v>
      </c>
      <c r="AM130" s="18">
        <v>0</v>
      </c>
      <c r="AN130" s="18">
        <v>0</v>
      </c>
      <c r="AO130" s="18">
        <v>0</v>
      </c>
      <c r="AP130" s="18">
        <v>100000</v>
      </c>
      <c r="AQ130" s="18">
        <v>0</v>
      </c>
      <c r="AR130" s="18">
        <v>0</v>
      </c>
      <c r="AS130" s="18">
        <v>0</v>
      </c>
      <c r="AT130" s="18">
        <v>0</v>
      </c>
      <c r="AU130" s="18">
        <v>0</v>
      </c>
      <c r="AV130" s="18">
        <v>10000</v>
      </c>
      <c r="AW130" s="18">
        <v>0</v>
      </c>
      <c r="AX130" s="18">
        <v>0</v>
      </c>
      <c r="AY130" s="18">
        <v>0</v>
      </c>
      <c r="AZ130" s="18">
        <v>0</v>
      </c>
      <c r="BA130" s="18">
        <v>100000</v>
      </c>
      <c r="BB130" s="18">
        <v>100000</v>
      </c>
      <c r="BC130" s="18">
        <v>0</v>
      </c>
      <c r="BD130" s="23">
        <f t="shared" si="12"/>
        <v>0</v>
      </c>
    </row>
    <row r="131" spans="1:56" x14ac:dyDescent="0.3">
      <c r="A131" s="34" t="s">
        <v>119</v>
      </c>
      <c r="B131" s="24" t="s">
        <v>123</v>
      </c>
      <c r="C131" s="21">
        <v>64.75</v>
      </c>
      <c r="D131" s="22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18">
        <v>0</v>
      </c>
      <c r="Q131" s="18">
        <v>0</v>
      </c>
      <c r="R131" s="18">
        <v>0</v>
      </c>
      <c r="S131" s="18">
        <v>0</v>
      </c>
      <c r="T131" s="18">
        <v>0</v>
      </c>
      <c r="U131" s="18">
        <v>0</v>
      </c>
      <c r="V131" s="18">
        <v>0</v>
      </c>
      <c r="W131" s="18">
        <v>0</v>
      </c>
      <c r="X131" s="18">
        <v>0</v>
      </c>
      <c r="Y131" s="18">
        <v>0</v>
      </c>
      <c r="Z131" s="18">
        <v>0</v>
      </c>
      <c r="AA131" s="18">
        <v>0</v>
      </c>
      <c r="AB131" s="18">
        <v>0</v>
      </c>
      <c r="AC131" s="18">
        <v>0</v>
      </c>
      <c r="AD131" s="18">
        <v>0</v>
      </c>
      <c r="AE131" s="18">
        <v>0</v>
      </c>
      <c r="AF131" s="18">
        <v>0</v>
      </c>
      <c r="AG131" s="18">
        <v>0</v>
      </c>
      <c r="AH131" s="18">
        <v>0</v>
      </c>
      <c r="AI131" s="18">
        <v>0</v>
      </c>
      <c r="AJ131" s="18">
        <v>0</v>
      </c>
      <c r="AK131" s="18">
        <v>0</v>
      </c>
      <c r="AL131" s="18">
        <v>0</v>
      </c>
      <c r="AM131" s="18">
        <v>0</v>
      </c>
      <c r="AN131" s="18">
        <v>0</v>
      </c>
      <c r="AO131" s="18">
        <v>0</v>
      </c>
      <c r="AP131" s="18">
        <v>0</v>
      </c>
      <c r="AQ131" s="18">
        <v>0</v>
      </c>
      <c r="AR131" s="18">
        <v>0</v>
      </c>
      <c r="AS131" s="18">
        <v>0</v>
      </c>
      <c r="AT131" s="18">
        <v>0</v>
      </c>
      <c r="AU131" s="18">
        <v>0</v>
      </c>
      <c r="AV131" s="18">
        <v>0</v>
      </c>
      <c r="AW131" s="18">
        <v>0</v>
      </c>
      <c r="AX131" s="18">
        <v>0</v>
      </c>
      <c r="AY131" s="18">
        <v>0</v>
      </c>
      <c r="AZ131" s="18">
        <v>0</v>
      </c>
      <c r="BA131" s="18">
        <v>0</v>
      </c>
      <c r="BB131" s="18">
        <v>0</v>
      </c>
      <c r="BC131" s="18">
        <v>0</v>
      </c>
      <c r="BD131" s="23">
        <f t="shared" si="12"/>
        <v>0</v>
      </c>
    </row>
    <row r="132" spans="1:56" x14ac:dyDescent="0.3">
      <c r="A132" s="34" t="s">
        <v>119</v>
      </c>
      <c r="B132" s="24" t="s">
        <v>116</v>
      </c>
      <c r="C132" s="21">
        <v>30.32</v>
      </c>
      <c r="D132" s="22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  <c r="N132" s="18">
        <v>0</v>
      </c>
      <c r="O132" s="18">
        <v>0</v>
      </c>
      <c r="P132" s="18">
        <v>0</v>
      </c>
      <c r="Q132" s="18">
        <v>0</v>
      </c>
      <c r="R132" s="18">
        <v>0</v>
      </c>
      <c r="S132" s="18">
        <v>0</v>
      </c>
      <c r="T132" s="18">
        <v>0</v>
      </c>
      <c r="U132" s="18">
        <v>0</v>
      </c>
      <c r="V132" s="18">
        <v>0</v>
      </c>
      <c r="W132" s="18">
        <v>0</v>
      </c>
      <c r="X132" s="18">
        <v>0</v>
      </c>
      <c r="Y132" s="18">
        <v>0</v>
      </c>
      <c r="Z132" s="18">
        <v>0</v>
      </c>
      <c r="AA132" s="18">
        <v>0</v>
      </c>
      <c r="AB132" s="18">
        <v>0</v>
      </c>
      <c r="AC132" s="18">
        <v>0</v>
      </c>
      <c r="AD132" s="18">
        <v>0</v>
      </c>
      <c r="AE132" s="18">
        <v>0</v>
      </c>
      <c r="AF132" s="18">
        <v>0</v>
      </c>
      <c r="AG132" s="18">
        <v>0</v>
      </c>
      <c r="AH132" s="18">
        <v>0</v>
      </c>
      <c r="AI132" s="18">
        <v>0</v>
      </c>
      <c r="AJ132" s="18">
        <v>0</v>
      </c>
      <c r="AK132" s="18">
        <v>0</v>
      </c>
      <c r="AL132" s="18">
        <v>0</v>
      </c>
      <c r="AM132" s="18">
        <v>0</v>
      </c>
      <c r="AN132" s="18">
        <v>0</v>
      </c>
      <c r="AO132" s="18">
        <v>0</v>
      </c>
      <c r="AP132" s="18">
        <v>0</v>
      </c>
      <c r="AQ132" s="18">
        <v>0</v>
      </c>
      <c r="AR132" s="18">
        <v>0</v>
      </c>
      <c r="AS132" s="18">
        <v>0</v>
      </c>
      <c r="AT132" s="18">
        <v>0</v>
      </c>
      <c r="AU132" s="18">
        <v>0</v>
      </c>
      <c r="AV132" s="18">
        <v>0</v>
      </c>
      <c r="AW132" s="18">
        <v>0</v>
      </c>
      <c r="AX132" s="18">
        <v>0</v>
      </c>
      <c r="AY132" s="18">
        <v>0</v>
      </c>
      <c r="AZ132" s="18">
        <v>0</v>
      </c>
      <c r="BA132" s="18">
        <v>0</v>
      </c>
      <c r="BB132" s="18">
        <v>0</v>
      </c>
      <c r="BC132" s="18">
        <v>0</v>
      </c>
      <c r="BD132" s="23">
        <f t="shared" si="12"/>
        <v>810000</v>
      </c>
    </row>
    <row r="133" spans="1:56" x14ac:dyDescent="0.3">
      <c r="A133" s="34" t="s">
        <v>119</v>
      </c>
      <c r="B133" s="24" t="s">
        <v>16</v>
      </c>
      <c r="C133" s="21">
        <v>3257.03</v>
      </c>
      <c r="D133" s="22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  <c r="N133" s="18">
        <v>0</v>
      </c>
      <c r="O133" s="18">
        <v>0</v>
      </c>
      <c r="P133" s="18">
        <v>0</v>
      </c>
      <c r="Q133" s="18">
        <v>0</v>
      </c>
      <c r="R133" s="18">
        <v>0</v>
      </c>
      <c r="S133" s="18">
        <v>0</v>
      </c>
      <c r="T133" s="18">
        <v>0</v>
      </c>
      <c r="U133" s="18">
        <v>0</v>
      </c>
      <c r="V133" s="18">
        <v>0</v>
      </c>
      <c r="W133" s="18">
        <v>0</v>
      </c>
      <c r="X133" s="18">
        <v>0</v>
      </c>
      <c r="Y133" s="18">
        <v>15000</v>
      </c>
      <c r="Z133" s="18">
        <v>0</v>
      </c>
      <c r="AA133" s="18">
        <v>0</v>
      </c>
      <c r="AB133" s="18">
        <v>0</v>
      </c>
      <c r="AC133" s="18">
        <v>0</v>
      </c>
      <c r="AD133" s="18">
        <v>0</v>
      </c>
      <c r="AE133" s="18">
        <v>0</v>
      </c>
      <c r="AF133" s="18">
        <v>0</v>
      </c>
      <c r="AG133" s="18">
        <v>0</v>
      </c>
      <c r="AH133" s="18">
        <v>0</v>
      </c>
      <c r="AI133" s="18">
        <v>0</v>
      </c>
      <c r="AJ133" s="18">
        <v>0</v>
      </c>
      <c r="AK133" s="18">
        <v>0</v>
      </c>
      <c r="AL133" s="18">
        <v>0</v>
      </c>
      <c r="AM133" s="18">
        <v>0</v>
      </c>
      <c r="AN133" s="18">
        <v>0</v>
      </c>
      <c r="AO133" s="18">
        <v>0</v>
      </c>
      <c r="AP133" s="18">
        <v>0</v>
      </c>
      <c r="AQ133" s="18">
        <v>27000</v>
      </c>
      <c r="AR133" s="18">
        <v>0</v>
      </c>
      <c r="AS133" s="18">
        <v>0</v>
      </c>
      <c r="AT133" s="18">
        <v>0</v>
      </c>
      <c r="AU133" s="18">
        <v>0</v>
      </c>
      <c r="AV133" s="18">
        <v>0</v>
      </c>
      <c r="AW133" s="18">
        <v>0</v>
      </c>
      <c r="AX133" s="18">
        <v>0</v>
      </c>
      <c r="AY133" s="18">
        <v>0</v>
      </c>
      <c r="AZ133" s="18">
        <v>0</v>
      </c>
      <c r="BA133" s="18">
        <v>0</v>
      </c>
      <c r="BB133" s="18">
        <v>0</v>
      </c>
      <c r="BC133" s="18">
        <v>0</v>
      </c>
      <c r="BD133" s="23">
        <f t="shared" si="12"/>
        <v>0</v>
      </c>
    </row>
    <row r="134" spans="1:56" x14ac:dyDescent="0.3">
      <c r="A134" s="34" t="s">
        <v>119</v>
      </c>
      <c r="B134" s="24" t="s">
        <v>124</v>
      </c>
      <c r="C134" s="21">
        <v>1197.82</v>
      </c>
      <c r="D134" s="22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  <c r="N134" s="18">
        <v>0</v>
      </c>
      <c r="O134" s="18">
        <v>0</v>
      </c>
      <c r="P134" s="18">
        <v>0</v>
      </c>
      <c r="Q134" s="18">
        <v>0</v>
      </c>
      <c r="R134" s="18">
        <v>0</v>
      </c>
      <c r="S134" s="18">
        <v>0</v>
      </c>
      <c r="T134" s="18">
        <v>0</v>
      </c>
      <c r="U134" s="18">
        <v>0</v>
      </c>
      <c r="V134" s="18">
        <v>0</v>
      </c>
      <c r="W134" s="18">
        <v>0</v>
      </c>
      <c r="X134" s="18">
        <v>0</v>
      </c>
      <c r="Y134" s="18">
        <v>0</v>
      </c>
      <c r="Z134" s="18">
        <v>0</v>
      </c>
      <c r="AA134" s="18">
        <v>0</v>
      </c>
      <c r="AB134" s="18">
        <v>0</v>
      </c>
      <c r="AC134" s="18">
        <v>0</v>
      </c>
      <c r="AD134" s="18">
        <v>0</v>
      </c>
      <c r="AE134" s="18">
        <v>0</v>
      </c>
      <c r="AF134" s="18">
        <v>0</v>
      </c>
      <c r="AG134" s="18">
        <v>0</v>
      </c>
      <c r="AH134" s="18">
        <v>0</v>
      </c>
      <c r="AI134" s="18">
        <v>0</v>
      </c>
      <c r="AJ134" s="18">
        <v>0</v>
      </c>
      <c r="AK134" s="18">
        <v>0</v>
      </c>
      <c r="AL134" s="18">
        <v>0</v>
      </c>
      <c r="AM134" s="18">
        <v>0</v>
      </c>
      <c r="AN134" s="18">
        <v>0</v>
      </c>
      <c r="AO134" s="18">
        <v>0</v>
      </c>
      <c r="AP134" s="18">
        <v>0</v>
      </c>
      <c r="AQ134" s="18">
        <v>0</v>
      </c>
      <c r="AR134" s="18">
        <v>0</v>
      </c>
      <c r="AS134" s="18">
        <v>0</v>
      </c>
      <c r="AT134" s="18">
        <v>0</v>
      </c>
      <c r="AU134" s="18">
        <v>0</v>
      </c>
      <c r="AV134" s="18">
        <v>0</v>
      </c>
      <c r="AW134" s="18">
        <v>0</v>
      </c>
      <c r="AX134" s="18">
        <v>0</v>
      </c>
      <c r="AY134" s="18">
        <v>0</v>
      </c>
      <c r="AZ134" s="18">
        <v>0</v>
      </c>
      <c r="BA134" s="18">
        <v>0</v>
      </c>
      <c r="BB134" s="18">
        <v>0</v>
      </c>
      <c r="BC134" s="18">
        <v>0</v>
      </c>
      <c r="BD134" s="23">
        <f t="shared" si="12"/>
        <v>0</v>
      </c>
    </row>
    <row r="135" spans="1:56" x14ac:dyDescent="0.3">
      <c r="A135" s="34" t="s">
        <v>119</v>
      </c>
      <c r="B135" s="24" t="s">
        <v>125</v>
      </c>
      <c r="C135" s="21">
        <v>249</v>
      </c>
      <c r="D135" s="22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  <c r="N135" s="18">
        <v>0</v>
      </c>
      <c r="O135" s="18">
        <v>0</v>
      </c>
      <c r="P135" s="18">
        <v>0</v>
      </c>
      <c r="Q135" s="18">
        <v>0</v>
      </c>
      <c r="R135" s="18">
        <v>0</v>
      </c>
      <c r="S135" s="18">
        <v>0</v>
      </c>
      <c r="T135" s="18">
        <v>0</v>
      </c>
      <c r="U135" s="18">
        <v>0</v>
      </c>
      <c r="V135" s="18">
        <v>0</v>
      </c>
      <c r="W135" s="18">
        <v>0</v>
      </c>
      <c r="X135" s="18">
        <v>0</v>
      </c>
      <c r="Y135" s="18">
        <v>0</v>
      </c>
      <c r="Z135" s="18">
        <v>0</v>
      </c>
      <c r="AA135" s="18">
        <v>0</v>
      </c>
      <c r="AB135" s="18">
        <v>0</v>
      </c>
      <c r="AC135" s="18">
        <v>0</v>
      </c>
      <c r="AD135" s="18">
        <v>0</v>
      </c>
      <c r="AE135" s="18">
        <v>0</v>
      </c>
      <c r="AF135" s="18">
        <v>0</v>
      </c>
      <c r="AG135" s="18">
        <v>0</v>
      </c>
      <c r="AH135" s="18">
        <v>0</v>
      </c>
      <c r="AI135" s="18">
        <v>0</v>
      </c>
      <c r="AJ135" s="18">
        <v>0</v>
      </c>
      <c r="AK135" s="18">
        <v>0</v>
      </c>
      <c r="AL135" s="18">
        <v>0</v>
      </c>
      <c r="AM135" s="18">
        <v>0</v>
      </c>
      <c r="AN135" s="18">
        <v>0</v>
      </c>
      <c r="AO135" s="18">
        <v>0</v>
      </c>
      <c r="AP135" s="18">
        <v>0</v>
      </c>
      <c r="AQ135" s="18">
        <v>0</v>
      </c>
      <c r="AR135" s="18">
        <v>0</v>
      </c>
      <c r="AS135" s="18">
        <v>0</v>
      </c>
      <c r="AT135" s="18">
        <v>0</v>
      </c>
      <c r="AU135" s="18">
        <v>0</v>
      </c>
      <c r="AV135" s="18">
        <v>0</v>
      </c>
      <c r="AW135" s="18">
        <v>0</v>
      </c>
      <c r="AX135" s="18">
        <v>0</v>
      </c>
      <c r="AY135" s="18">
        <v>0</v>
      </c>
      <c r="AZ135" s="18">
        <v>0</v>
      </c>
      <c r="BA135" s="18">
        <v>0</v>
      </c>
      <c r="BB135" s="18">
        <v>0</v>
      </c>
      <c r="BC135" s="18">
        <v>0</v>
      </c>
      <c r="BD135" s="23">
        <f t="shared" si="12"/>
        <v>42000</v>
      </c>
    </row>
    <row r="136" spans="1:56" x14ac:dyDescent="0.3">
      <c r="A136" s="34" t="s">
        <v>119</v>
      </c>
      <c r="B136" s="24" t="s">
        <v>126</v>
      </c>
      <c r="C136" s="21">
        <v>4802.2</v>
      </c>
      <c r="D136" s="22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8">
        <v>0</v>
      </c>
      <c r="O136" s="18">
        <v>0</v>
      </c>
      <c r="P136" s="18">
        <v>0</v>
      </c>
      <c r="Q136" s="18">
        <v>0</v>
      </c>
      <c r="R136" s="18">
        <v>0</v>
      </c>
      <c r="S136" s="18">
        <v>0</v>
      </c>
      <c r="T136" s="18">
        <v>0</v>
      </c>
      <c r="U136" s="18">
        <v>0</v>
      </c>
      <c r="V136" s="18">
        <v>0</v>
      </c>
      <c r="W136" s="18">
        <v>0</v>
      </c>
      <c r="X136" s="18">
        <v>0</v>
      </c>
      <c r="Y136" s="18">
        <v>0</v>
      </c>
      <c r="Z136" s="18">
        <v>0</v>
      </c>
      <c r="AA136" s="18">
        <v>0</v>
      </c>
      <c r="AB136" s="18">
        <v>0</v>
      </c>
      <c r="AC136" s="18">
        <v>0</v>
      </c>
      <c r="AD136" s="18">
        <v>0</v>
      </c>
      <c r="AE136" s="18">
        <v>0</v>
      </c>
      <c r="AF136" s="18">
        <v>0</v>
      </c>
      <c r="AG136" s="18">
        <v>0</v>
      </c>
      <c r="AH136" s="18">
        <v>0</v>
      </c>
      <c r="AI136" s="18">
        <v>0</v>
      </c>
      <c r="AJ136" s="18">
        <v>0</v>
      </c>
      <c r="AK136" s="18">
        <v>0</v>
      </c>
      <c r="AL136" s="18">
        <v>0</v>
      </c>
      <c r="AM136" s="18">
        <v>0</v>
      </c>
      <c r="AN136" s="18">
        <v>0</v>
      </c>
      <c r="AO136" s="18">
        <v>0</v>
      </c>
      <c r="AP136" s="18">
        <v>0</v>
      </c>
      <c r="AQ136" s="18">
        <v>0</v>
      </c>
      <c r="AR136" s="18">
        <v>0</v>
      </c>
      <c r="AS136" s="18">
        <v>0</v>
      </c>
      <c r="AT136" s="18">
        <v>0</v>
      </c>
      <c r="AU136" s="18">
        <v>0</v>
      </c>
      <c r="AV136" s="18">
        <v>0</v>
      </c>
      <c r="AW136" s="18">
        <v>0</v>
      </c>
      <c r="AX136" s="18">
        <v>0</v>
      </c>
      <c r="AY136" s="18">
        <v>0</v>
      </c>
      <c r="AZ136" s="18">
        <v>0</v>
      </c>
      <c r="BA136" s="18">
        <v>0</v>
      </c>
      <c r="BB136" s="18">
        <v>0</v>
      </c>
      <c r="BC136" s="18">
        <v>0</v>
      </c>
      <c r="BD136" s="23">
        <f t="shared" si="12"/>
        <v>0</v>
      </c>
    </row>
    <row r="137" spans="1:56" x14ac:dyDescent="0.3">
      <c r="A137" s="34" t="s">
        <v>119</v>
      </c>
      <c r="B137" s="24" t="s">
        <v>127</v>
      </c>
      <c r="C137" s="21">
        <v>12956.79</v>
      </c>
      <c r="D137" s="22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  <c r="N137" s="18">
        <v>0</v>
      </c>
      <c r="O137" s="18">
        <v>0</v>
      </c>
      <c r="P137" s="18">
        <v>0</v>
      </c>
      <c r="Q137" s="18">
        <v>0</v>
      </c>
      <c r="R137" s="18">
        <v>0</v>
      </c>
      <c r="S137" s="18">
        <v>0</v>
      </c>
      <c r="T137" s="18">
        <v>0</v>
      </c>
      <c r="U137" s="18">
        <v>0</v>
      </c>
      <c r="V137" s="18">
        <v>0</v>
      </c>
      <c r="W137" s="18">
        <v>0</v>
      </c>
      <c r="X137" s="18">
        <v>0</v>
      </c>
      <c r="Y137" s="18">
        <v>0</v>
      </c>
      <c r="Z137" s="18">
        <v>0</v>
      </c>
      <c r="AA137" s="18">
        <v>0</v>
      </c>
      <c r="AB137" s="18">
        <v>0</v>
      </c>
      <c r="AC137" s="18">
        <v>0</v>
      </c>
      <c r="AD137" s="18">
        <v>0</v>
      </c>
      <c r="AE137" s="18">
        <v>0</v>
      </c>
      <c r="AF137" s="18">
        <v>0</v>
      </c>
      <c r="AG137" s="18">
        <v>0</v>
      </c>
      <c r="AH137" s="18">
        <v>0</v>
      </c>
      <c r="AI137" s="18">
        <v>0</v>
      </c>
      <c r="AJ137" s="18">
        <v>0</v>
      </c>
      <c r="AK137" s="18">
        <v>0</v>
      </c>
      <c r="AL137" s="18">
        <v>0</v>
      </c>
      <c r="AM137" s="18">
        <v>0</v>
      </c>
      <c r="AN137" s="18">
        <v>0</v>
      </c>
      <c r="AO137" s="18">
        <v>0</v>
      </c>
      <c r="AP137" s="18">
        <v>0</v>
      </c>
      <c r="AQ137" s="18">
        <v>0</v>
      </c>
      <c r="AR137" s="18">
        <v>0</v>
      </c>
      <c r="AS137" s="18">
        <v>0</v>
      </c>
      <c r="AT137" s="18">
        <v>0</v>
      </c>
      <c r="AU137" s="18">
        <v>0</v>
      </c>
      <c r="AV137" s="18">
        <v>0</v>
      </c>
      <c r="AW137" s="18">
        <v>0</v>
      </c>
      <c r="AX137" s="18">
        <v>0</v>
      </c>
      <c r="AY137" s="18">
        <v>0</v>
      </c>
      <c r="AZ137" s="18">
        <v>0</v>
      </c>
      <c r="BA137" s="18">
        <v>0</v>
      </c>
      <c r="BB137" s="18">
        <v>0</v>
      </c>
      <c r="BC137" s="18">
        <v>0</v>
      </c>
      <c r="BD137" s="23">
        <f t="shared" si="12"/>
        <v>0</v>
      </c>
    </row>
    <row r="138" spans="1:56" x14ac:dyDescent="0.3">
      <c r="A138" s="34" t="s">
        <v>119</v>
      </c>
      <c r="B138" s="24" t="s">
        <v>128</v>
      </c>
      <c r="C138" s="21">
        <v>14333.38</v>
      </c>
      <c r="D138" s="22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  <c r="N138" s="18">
        <v>0</v>
      </c>
      <c r="O138" s="18">
        <v>0</v>
      </c>
      <c r="P138" s="18">
        <v>0</v>
      </c>
      <c r="Q138" s="18">
        <v>0</v>
      </c>
      <c r="R138" s="18">
        <v>0</v>
      </c>
      <c r="S138" s="18">
        <v>0</v>
      </c>
      <c r="T138" s="18">
        <v>0</v>
      </c>
      <c r="U138" s="18">
        <v>0</v>
      </c>
      <c r="V138" s="18">
        <v>0</v>
      </c>
      <c r="W138" s="18">
        <v>0</v>
      </c>
      <c r="X138" s="18">
        <v>0</v>
      </c>
      <c r="Y138" s="18">
        <v>0</v>
      </c>
      <c r="Z138" s="18">
        <v>0</v>
      </c>
      <c r="AA138" s="18">
        <v>0</v>
      </c>
      <c r="AB138" s="18">
        <v>0</v>
      </c>
      <c r="AC138" s="18">
        <v>0</v>
      </c>
      <c r="AD138" s="18">
        <v>0</v>
      </c>
      <c r="AE138" s="18">
        <v>0</v>
      </c>
      <c r="AF138" s="18">
        <v>0</v>
      </c>
      <c r="AG138" s="18">
        <v>0</v>
      </c>
      <c r="AH138" s="18">
        <v>0</v>
      </c>
      <c r="AI138" s="18">
        <v>0</v>
      </c>
      <c r="AJ138" s="18">
        <v>0</v>
      </c>
      <c r="AK138" s="18">
        <v>0</v>
      </c>
      <c r="AL138" s="18">
        <v>0</v>
      </c>
      <c r="AM138" s="18">
        <v>0</v>
      </c>
      <c r="AN138" s="18">
        <v>0</v>
      </c>
      <c r="AO138" s="18">
        <v>0</v>
      </c>
      <c r="AP138" s="18">
        <v>0</v>
      </c>
      <c r="AQ138" s="18">
        <v>0</v>
      </c>
      <c r="AR138" s="18">
        <v>0</v>
      </c>
      <c r="AS138" s="18">
        <v>0</v>
      </c>
      <c r="AT138" s="18">
        <v>0</v>
      </c>
      <c r="AU138" s="18">
        <v>0</v>
      </c>
      <c r="AV138" s="18">
        <v>0</v>
      </c>
      <c r="AW138" s="18">
        <v>0</v>
      </c>
      <c r="AX138" s="18">
        <v>0</v>
      </c>
      <c r="AY138" s="18">
        <v>0</v>
      </c>
      <c r="AZ138" s="18">
        <v>0</v>
      </c>
      <c r="BA138" s="18">
        <v>0</v>
      </c>
      <c r="BB138" s="18">
        <v>0</v>
      </c>
      <c r="BC138" s="18">
        <v>0</v>
      </c>
      <c r="BD138" s="23">
        <f t="shared" ref="BD138:BD146" si="13">SUM(D136:BC136)</f>
        <v>0</v>
      </c>
    </row>
    <row r="139" spans="1:56" x14ac:dyDescent="0.3">
      <c r="A139" s="34" t="s">
        <v>119</v>
      </c>
      <c r="B139" s="24" t="s">
        <v>129</v>
      </c>
      <c r="C139" s="21">
        <v>34032.89</v>
      </c>
      <c r="D139" s="22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  <c r="N139" s="18">
        <v>0</v>
      </c>
      <c r="O139" s="18">
        <v>0</v>
      </c>
      <c r="P139" s="18">
        <v>0</v>
      </c>
      <c r="Q139" s="18">
        <v>0</v>
      </c>
      <c r="R139" s="18">
        <v>0</v>
      </c>
      <c r="S139" s="18">
        <v>0</v>
      </c>
      <c r="T139" s="18">
        <v>0</v>
      </c>
      <c r="U139" s="18">
        <v>0</v>
      </c>
      <c r="V139" s="18">
        <v>0</v>
      </c>
      <c r="W139" s="18">
        <v>0</v>
      </c>
      <c r="X139" s="18">
        <v>0</v>
      </c>
      <c r="Y139" s="18">
        <v>0</v>
      </c>
      <c r="Z139" s="18">
        <v>0</v>
      </c>
      <c r="AA139" s="18">
        <v>0</v>
      </c>
      <c r="AB139" s="18">
        <v>0</v>
      </c>
      <c r="AC139" s="18">
        <v>0</v>
      </c>
      <c r="AD139" s="18">
        <v>0</v>
      </c>
      <c r="AE139" s="18">
        <v>0</v>
      </c>
      <c r="AF139" s="18">
        <v>0</v>
      </c>
      <c r="AG139" s="18">
        <v>0</v>
      </c>
      <c r="AH139" s="18">
        <v>0</v>
      </c>
      <c r="AI139" s="18">
        <v>0</v>
      </c>
      <c r="AJ139" s="18">
        <v>0</v>
      </c>
      <c r="AK139" s="18">
        <v>0</v>
      </c>
      <c r="AL139" s="18">
        <v>0</v>
      </c>
      <c r="AM139" s="18">
        <v>0</v>
      </c>
      <c r="AN139" s="18">
        <v>0</v>
      </c>
      <c r="AO139" s="18">
        <v>0</v>
      </c>
      <c r="AP139" s="18">
        <v>0</v>
      </c>
      <c r="AQ139" s="18">
        <v>0</v>
      </c>
      <c r="AR139" s="18">
        <v>0</v>
      </c>
      <c r="AS139" s="18">
        <v>0</v>
      </c>
      <c r="AT139" s="18">
        <v>0</v>
      </c>
      <c r="AU139" s="18">
        <v>0</v>
      </c>
      <c r="AV139" s="18">
        <v>0</v>
      </c>
      <c r="AW139" s="18">
        <v>0</v>
      </c>
      <c r="AX139" s="18">
        <v>0</v>
      </c>
      <c r="AY139" s="18">
        <v>0</v>
      </c>
      <c r="AZ139" s="18">
        <v>0</v>
      </c>
      <c r="BA139" s="18">
        <v>0</v>
      </c>
      <c r="BB139" s="18">
        <v>0</v>
      </c>
      <c r="BC139" s="18">
        <v>0</v>
      </c>
      <c r="BD139" s="23">
        <f t="shared" si="13"/>
        <v>0</v>
      </c>
    </row>
    <row r="140" spans="1:56" x14ac:dyDescent="0.3">
      <c r="A140" s="34" t="s">
        <v>119</v>
      </c>
      <c r="B140" s="24" t="s">
        <v>20</v>
      </c>
      <c r="C140" s="21">
        <v>36502.9</v>
      </c>
      <c r="D140" s="22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  <c r="N140" s="18">
        <v>0</v>
      </c>
      <c r="O140" s="18">
        <v>0</v>
      </c>
      <c r="P140" s="18">
        <v>0</v>
      </c>
      <c r="Q140" s="18">
        <v>0</v>
      </c>
      <c r="R140" s="18">
        <v>0</v>
      </c>
      <c r="S140" s="18">
        <v>0</v>
      </c>
      <c r="T140" s="18">
        <v>0</v>
      </c>
      <c r="U140" s="18">
        <v>0</v>
      </c>
      <c r="V140" s="18">
        <v>0</v>
      </c>
      <c r="W140" s="18">
        <v>0</v>
      </c>
      <c r="X140" s="18">
        <v>0</v>
      </c>
      <c r="Y140" s="18">
        <v>0</v>
      </c>
      <c r="Z140" s="18">
        <v>0</v>
      </c>
      <c r="AA140" s="18">
        <v>0</v>
      </c>
      <c r="AB140" s="18">
        <v>0</v>
      </c>
      <c r="AC140" s="18">
        <v>0</v>
      </c>
      <c r="AD140" s="18">
        <v>0</v>
      </c>
      <c r="AE140" s="18">
        <v>0</v>
      </c>
      <c r="AF140" s="18">
        <v>0</v>
      </c>
      <c r="AG140" s="18">
        <v>0</v>
      </c>
      <c r="AH140" s="18">
        <v>0</v>
      </c>
      <c r="AI140" s="18">
        <v>0</v>
      </c>
      <c r="AJ140" s="18">
        <v>0</v>
      </c>
      <c r="AK140" s="18">
        <v>0</v>
      </c>
      <c r="AL140" s="18">
        <v>0</v>
      </c>
      <c r="AM140" s="18">
        <v>0</v>
      </c>
      <c r="AN140" s="18">
        <v>0</v>
      </c>
      <c r="AO140" s="18">
        <v>0</v>
      </c>
      <c r="AP140" s="18">
        <v>0</v>
      </c>
      <c r="AQ140" s="18">
        <v>0</v>
      </c>
      <c r="AR140" s="18">
        <v>0</v>
      </c>
      <c r="AS140" s="18">
        <v>0</v>
      </c>
      <c r="AT140" s="18">
        <v>0</v>
      </c>
      <c r="AU140" s="18">
        <v>0</v>
      </c>
      <c r="AV140" s="18">
        <v>0</v>
      </c>
      <c r="AW140" s="18">
        <v>0</v>
      </c>
      <c r="AX140" s="18">
        <v>0</v>
      </c>
      <c r="AY140" s="18">
        <v>0</v>
      </c>
      <c r="AZ140" s="18">
        <v>0</v>
      </c>
      <c r="BA140" s="18">
        <v>0</v>
      </c>
      <c r="BB140" s="18">
        <v>0</v>
      </c>
      <c r="BC140" s="18">
        <v>0</v>
      </c>
      <c r="BD140" s="23">
        <f t="shared" si="13"/>
        <v>0</v>
      </c>
    </row>
    <row r="141" spans="1:56" x14ac:dyDescent="0.3">
      <c r="A141" s="34" t="s">
        <v>119</v>
      </c>
      <c r="B141" s="24" t="s">
        <v>130</v>
      </c>
      <c r="C141" s="21">
        <v>26930.54</v>
      </c>
      <c r="D141" s="22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  <c r="N141" s="18">
        <v>0</v>
      </c>
      <c r="O141" s="18">
        <v>0</v>
      </c>
      <c r="P141" s="18">
        <v>0</v>
      </c>
      <c r="Q141" s="18">
        <v>0</v>
      </c>
      <c r="R141" s="18">
        <v>0</v>
      </c>
      <c r="S141" s="18">
        <v>0</v>
      </c>
      <c r="T141" s="18">
        <v>0</v>
      </c>
      <c r="U141" s="18">
        <v>0</v>
      </c>
      <c r="V141" s="18">
        <v>0</v>
      </c>
      <c r="W141" s="18">
        <v>0</v>
      </c>
      <c r="X141" s="18">
        <v>0</v>
      </c>
      <c r="Y141" s="18">
        <v>0</v>
      </c>
      <c r="Z141" s="18">
        <v>0</v>
      </c>
      <c r="AA141" s="18">
        <v>0</v>
      </c>
      <c r="AB141" s="18">
        <v>0</v>
      </c>
      <c r="AC141" s="18">
        <v>0</v>
      </c>
      <c r="AD141" s="18">
        <v>0</v>
      </c>
      <c r="AE141" s="18">
        <v>0</v>
      </c>
      <c r="AF141" s="18">
        <v>0</v>
      </c>
      <c r="AG141" s="18">
        <v>0</v>
      </c>
      <c r="AH141" s="18">
        <v>0</v>
      </c>
      <c r="AI141" s="18">
        <v>0</v>
      </c>
      <c r="AJ141" s="18">
        <v>0</v>
      </c>
      <c r="AK141" s="18">
        <v>0</v>
      </c>
      <c r="AL141" s="18">
        <v>0</v>
      </c>
      <c r="AM141" s="18">
        <v>0</v>
      </c>
      <c r="AN141" s="18">
        <v>0</v>
      </c>
      <c r="AO141" s="18">
        <v>0</v>
      </c>
      <c r="AP141" s="18">
        <v>0</v>
      </c>
      <c r="AQ141" s="18">
        <v>0</v>
      </c>
      <c r="AR141" s="18">
        <v>0</v>
      </c>
      <c r="AS141" s="18">
        <v>0</v>
      </c>
      <c r="AT141" s="18">
        <v>0</v>
      </c>
      <c r="AU141" s="18">
        <v>0</v>
      </c>
      <c r="AV141" s="18">
        <v>0</v>
      </c>
      <c r="AW141" s="18">
        <v>0</v>
      </c>
      <c r="AX141" s="18">
        <v>0</v>
      </c>
      <c r="AY141" s="18">
        <v>0</v>
      </c>
      <c r="AZ141" s="18">
        <v>0</v>
      </c>
      <c r="BA141" s="18">
        <v>0</v>
      </c>
      <c r="BB141" s="18">
        <v>0</v>
      </c>
      <c r="BC141" s="18">
        <v>0</v>
      </c>
      <c r="BD141" s="23">
        <f t="shared" si="13"/>
        <v>0</v>
      </c>
    </row>
    <row r="142" spans="1:56" x14ac:dyDescent="0.3">
      <c r="A142" s="34" t="s">
        <v>119</v>
      </c>
      <c r="B142" s="24" t="s">
        <v>26</v>
      </c>
      <c r="C142" s="21">
        <v>5120.45</v>
      </c>
      <c r="D142" s="22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  <c r="N142" s="18">
        <v>0</v>
      </c>
      <c r="O142" s="18">
        <v>0</v>
      </c>
      <c r="P142" s="18">
        <v>0</v>
      </c>
      <c r="Q142" s="18">
        <v>0</v>
      </c>
      <c r="R142" s="18">
        <v>0</v>
      </c>
      <c r="S142" s="18">
        <v>0</v>
      </c>
      <c r="T142" s="18">
        <v>0</v>
      </c>
      <c r="U142" s="18">
        <v>0</v>
      </c>
      <c r="V142" s="18">
        <v>0</v>
      </c>
      <c r="W142" s="18">
        <v>20000</v>
      </c>
      <c r="X142" s="18">
        <v>0</v>
      </c>
      <c r="Y142" s="18">
        <v>0</v>
      </c>
      <c r="Z142" s="18">
        <v>0</v>
      </c>
      <c r="AA142" s="18">
        <v>0</v>
      </c>
      <c r="AB142" s="18">
        <v>0</v>
      </c>
      <c r="AC142" s="18">
        <v>0</v>
      </c>
      <c r="AD142" s="18">
        <v>0</v>
      </c>
      <c r="AE142" s="18">
        <v>20000</v>
      </c>
      <c r="AF142" s="18">
        <v>0</v>
      </c>
      <c r="AG142" s="18">
        <v>0</v>
      </c>
      <c r="AH142" s="18">
        <v>0</v>
      </c>
      <c r="AI142" s="18">
        <v>0</v>
      </c>
      <c r="AJ142" s="18">
        <v>0</v>
      </c>
      <c r="AK142" s="18">
        <v>0</v>
      </c>
      <c r="AL142" s="18">
        <v>0</v>
      </c>
      <c r="AM142" s="18">
        <v>0</v>
      </c>
      <c r="AN142" s="18">
        <v>20000</v>
      </c>
      <c r="AO142" s="18">
        <v>0</v>
      </c>
      <c r="AP142" s="18">
        <v>0</v>
      </c>
      <c r="AQ142" s="18">
        <v>0</v>
      </c>
      <c r="AR142" s="18">
        <v>0</v>
      </c>
      <c r="AS142" s="18">
        <v>0</v>
      </c>
      <c r="AT142" s="18">
        <v>0</v>
      </c>
      <c r="AU142" s="18">
        <v>20000</v>
      </c>
      <c r="AV142" s="18">
        <v>0</v>
      </c>
      <c r="AW142" s="18">
        <v>0</v>
      </c>
      <c r="AX142" s="18">
        <v>0</v>
      </c>
      <c r="AY142" s="18">
        <v>0</v>
      </c>
      <c r="AZ142" s="18">
        <v>0</v>
      </c>
      <c r="BA142" s="18">
        <v>0</v>
      </c>
      <c r="BB142" s="18">
        <v>0</v>
      </c>
      <c r="BC142" s="18">
        <v>0</v>
      </c>
      <c r="BD142" s="23">
        <f t="shared" si="13"/>
        <v>0</v>
      </c>
    </row>
    <row r="143" spans="1:56" x14ac:dyDescent="0.3">
      <c r="A143" s="34" t="s">
        <v>119</v>
      </c>
      <c r="B143" s="24" t="s">
        <v>131</v>
      </c>
      <c r="C143" s="21">
        <v>6663.56</v>
      </c>
      <c r="D143" s="22">
        <v>0</v>
      </c>
      <c r="E143" s="18">
        <v>0</v>
      </c>
      <c r="F143" s="18">
        <v>0</v>
      </c>
      <c r="G143" s="18">
        <v>0</v>
      </c>
      <c r="H143" s="18">
        <v>0</v>
      </c>
      <c r="I143" s="18">
        <v>0</v>
      </c>
      <c r="J143" s="18">
        <v>0</v>
      </c>
      <c r="K143" s="18">
        <v>0</v>
      </c>
      <c r="L143" s="18">
        <v>0</v>
      </c>
      <c r="M143" s="18">
        <v>0</v>
      </c>
      <c r="N143" s="18">
        <v>0</v>
      </c>
      <c r="O143" s="18">
        <v>0</v>
      </c>
      <c r="P143" s="18">
        <v>0</v>
      </c>
      <c r="Q143" s="18">
        <v>0</v>
      </c>
      <c r="R143" s="18">
        <v>0</v>
      </c>
      <c r="S143" s="18">
        <v>0</v>
      </c>
      <c r="T143" s="18">
        <v>0</v>
      </c>
      <c r="U143" s="18">
        <v>0</v>
      </c>
      <c r="V143" s="18">
        <v>0</v>
      </c>
      <c r="W143" s="18">
        <v>0</v>
      </c>
      <c r="X143" s="18">
        <v>0</v>
      </c>
      <c r="Y143" s="18">
        <v>0</v>
      </c>
      <c r="Z143" s="18">
        <v>0</v>
      </c>
      <c r="AA143" s="18">
        <v>0</v>
      </c>
      <c r="AB143" s="18">
        <v>0</v>
      </c>
      <c r="AC143" s="18">
        <v>0</v>
      </c>
      <c r="AD143" s="18">
        <v>0</v>
      </c>
      <c r="AE143" s="18">
        <v>0</v>
      </c>
      <c r="AF143" s="18">
        <v>0</v>
      </c>
      <c r="AG143" s="18">
        <v>0</v>
      </c>
      <c r="AH143" s="18">
        <v>0</v>
      </c>
      <c r="AI143" s="18">
        <v>0</v>
      </c>
      <c r="AJ143" s="18">
        <v>0</v>
      </c>
      <c r="AK143" s="18">
        <v>0</v>
      </c>
      <c r="AL143" s="18">
        <v>0</v>
      </c>
      <c r="AM143" s="18">
        <v>0</v>
      </c>
      <c r="AN143" s="18">
        <v>0</v>
      </c>
      <c r="AO143" s="18">
        <v>0</v>
      </c>
      <c r="AP143" s="18">
        <v>0</v>
      </c>
      <c r="AQ143" s="18">
        <v>0</v>
      </c>
      <c r="AR143" s="18">
        <v>0</v>
      </c>
      <c r="AS143" s="18">
        <v>0</v>
      </c>
      <c r="AT143" s="18">
        <v>0</v>
      </c>
      <c r="AU143" s="18">
        <v>0</v>
      </c>
      <c r="AV143" s="18">
        <v>0</v>
      </c>
      <c r="AW143" s="18">
        <v>0</v>
      </c>
      <c r="AX143" s="18">
        <v>0</v>
      </c>
      <c r="AY143" s="18">
        <v>0</v>
      </c>
      <c r="AZ143" s="18">
        <v>0</v>
      </c>
      <c r="BA143" s="18">
        <v>0</v>
      </c>
      <c r="BB143" s="18">
        <v>0</v>
      </c>
      <c r="BC143" s="18">
        <v>0</v>
      </c>
      <c r="BD143" s="23">
        <f t="shared" si="13"/>
        <v>0</v>
      </c>
    </row>
    <row r="144" spans="1:56" ht="15" customHeight="1" x14ac:dyDescent="0.3">
      <c r="A144" s="34" t="s">
        <v>119</v>
      </c>
      <c r="B144" s="24" t="s">
        <v>132</v>
      </c>
      <c r="C144" s="21">
        <v>1134</v>
      </c>
      <c r="D144" s="22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  <c r="N144" s="18">
        <v>0</v>
      </c>
      <c r="O144" s="18">
        <v>0</v>
      </c>
      <c r="P144" s="18">
        <v>0</v>
      </c>
      <c r="Q144" s="18">
        <v>0</v>
      </c>
      <c r="R144" s="18">
        <v>0</v>
      </c>
      <c r="S144" s="18">
        <v>0</v>
      </c>
      <c r="T144" s="18">
        <v>0</v>
      </c>
      <c r="U144" s="18">
        <v>0</v>
      </c>
      <c r="V144" s="18">
        <v>0</v>
      </c>
      <c r="W144" s="18">
        <v>0</v>
      </c>
      <c r="X144" s="18">
        <v>0</v>
      </c>
      <c r="Y144" s="18">
        <v>0</v>
      </c>
      <c r="Z144" s="18">
        <v>0</v>
      </c>
      <c r="AA144" s="18">
        <v>0</v>
      </c>
      <c r="AB144" s="18">
        <v>0</v>
      </c>
      <c r="AC144" s="18">
        <v>0</v>
      </c>
      <c r="AD144" s="18">
        <v>0</v>
      </c>
      <c r="AE144" s="18">
        <v>0</v>
      </c>
      <c r="AF144" s="18">
        <v>0</v>
      </c>
      <c r="AG144" s="18">
        <v>0</v>
      </c>
      <c r="AH144" s="18">
        <v>0</v>
      </c>
      <c r="AI144" s="18">
        <v>0</v>
      </c>
      <c r="AJ144" s="18">
        <v>0</v>
      </c>
      <c r="AK144" s="18">
        <v>0</v>
      </c>
      <c r="AL144" s="18">
        <v>0</v>
      </c>
      <c r="AM144" s="18">
        <v>0</v>
      </c>
      <c r="AN144" s="18">
        <v>0</v>
      </c>
      <c r="AO144" s="18">
        <v>0</v>
      </c>
      <c r="AP144" s="18">
        <v>0</v>
      </c>
      <c r="AQ144" s="18">
        <v>0</v>
      </c>
      <c r="AR144" s="18">
        <v>0</v>
      </c>
      <c r="AS144" s="18">
        <v>0</v>
      </c>
      <c r="AT144" s="18">
        <v>0</v>
      </c>
      <c r="AU144" s="18">
        <v>0</v>
      </c>
      <c r="AV144" s="18">
        <v>0</v>
      </c>
      <c r="AW144" s="18">
        <v>0</v>
      </c>
      <c r="AX144" s="18">
        <v>0</v>
      </c>
      <c r="AY144" s="18">
        <v>0</v>
      </c>
      <c r="AZ144" s="18">
        <v>0</v>
      </c>
      <c r="BA144" s="18">
        <v>0</v>
      </c>
      <c r="BB144" s="18">
        <v>0</v>
      </c>
      <c r="BC144" s="18">
        <v>0</v>
      </c>
      <c r="BD144" s="23">
        <f t="shared" si="13"/>
        <v>80000</v>
      </c>
    </row>
    <row r="145" spans="1:56" x14ac:dyDescent="0.3">
      <c r="A145" s="34" t="s">
        <v>119</v>
      </c>
      <c r="B145" s="24" t="s">
        <v>39</v>
      </c>
      <c r="C145" s="21">
        <v>9448.48</v>
      </c>
      <c r="D145" s="22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  <c r="N145" s="18">
        <v>0</v>
      </c>
      <c r="O145" s="18">
        <v>0</v>
      </c>
      <c r="P145" s="18">
        <v>0</v>
      </c>
      <c r="Q145" s="18">
        <v>0</v>
      </c>
      <c r="R145" s="18">
        <v>0</v>
      </c>
      <c r="S145" s="18">
        <v>0</v>
      </c>
      <c r="T145" s="18">
        <v>0</v>
      </c>
      <c r="U145" s="18">
        <v>0</v>
      </c>
      <c r="V145" s="18">
        <v>0</v>
      </c>
      <c r="W145" s="18">
        <v>0</v>
      </c>
      <c r="X145" s="18">
        <v>0</v>
      </c>
      <c r="Y145" s="18">
        <v>0</v>
      </c>
      <c r="Z145" s="18">
        <v>0</v>
      </c>
      <c r="AA145" s="18">
        <v>0</v>
      </c>
      <c r="AB145" s="18">
        <v>0</v>
      </c>
      <c r="AC145" s="18">
        <v>0</v>
      </c>
      <c r="AD145" s="18">
        <v>0</v>
      </c>
      <c r="AE145" s="18">
        <v>0</v>
      </c>
      <c r="AF145" s="18">
        <v>0</v>
      </c>
      <c r="AG145" s="18">
        <v>0</v>
      </c>
      <c r="AH145" s="18">
        <v>0</v>
      </c>
      <c r="AI145" s="18">
        <v>0</v>
      </c>
      <c r="AJ145" s="18">
        <v>0</v>
      </c>
      <c r="AK145" s="18">
        <v>0</v>
      </c>
      <c r="AL145" s="18">
        <v>0</v>
      </c>
      <c r="AM145" s="18">
        <v>0</v>
      </c>
      <c r="AN145" s="18">
        <v>0</v>
      </c>
      <c r="AO145" s="18">
        <v>0</v>
      </c>
      <c r="AP145" s="18">
        <v>0</v>
      </c>
      <c r="AQ145" s="18">
        <v>0</v>
      </c>
      <c r="AR145" s="18">
        <v>0</v>
      </c>
      <c r="AS145" s="18">
        <v>0</v>
      </c>
      <c r="AT145" s="18">
        <v>0</v>
      </c>
      <c r="AU145" s="18">
        <v>0</v>
      </c>
      <c r="AV145" s="18">
        <v>0</v>
      </c>
      <c r="AW145" s="18">
        <v>0</v>
      </c>
      <c r="AX145" s="18">
        <v>0</v>
      </c>
      <c r="AY145" s="18">
        <v>0</v>
      </c>
      <c r="AZ145" s="18">
        <v>0</v>
      </c>
      <c r="BA145" s="18">
        <v>0</v>
      </c>
      <c r="BB145" s="18">
        <v>0</v>
      </c>
      <c r="BC145" s="18">
        <v>0</v>
      </c>
      <c r="BD145" s="23">
        <f t="shared" si="13"/>
        <v>0</v>
      </c>
    </row>
    <row r="146" spans="1:56" x14ac:dyDescent="0.3">
      <c r="A146" s="34" t="s">
        <v>119</v>
      </c>
      <c r="B146" s="35" t="s">
        <v>115</v>
      </c>
      <c r="C146" s="36">
        <v>2540.33</v>
      </c>
      <c r="D146" s="22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0</v>
      </c>
      <c r="M146" s="18">
        <v>0</v>
      </c>
      <c r="N146" s="18">
        <v>0</v>
      </c>
      <c r="O146" s="18">
        <v>0</v>
      </c>
      <c r="P146" s="18">
        <v>0</v>
      </c>
      <c r="Q146" s="18">
        <v>0</v>
      </c>
      <c r="R146" s="18">
        <v>0</v>
      </c>
      <c r="S146" s="18">
        <v>0</v>
      </c>
      <c r="T146" s="18">
        <v>0</v>
      </c>
      <c r="U146" s="18">
        <v>0</v>
      </c>
      <c r="V146" s="18">
        <v>0</v>
      </c>
      <c r="W146" s="18">
        <v>0</v>
      </c>
      <c r="X146" s="18">
        <v>0</v>
      </c>
      <c r="Y146" s="18">
        <v>0</v>
      </c>
      <c r="Z146" s="18">
        <v>0</v>
      </c>
      <c r="AA146" s="18">
        <v>0</v>
      </c>
      <c r="AB146" s="18">
        <v>0</v>
      </c>
      <c r="AC146" s="18">
        <v>0</v>
      </c>
      <c r="AD146" s="18">
        <v>0</v>
      </c>
      <c r="AE146" s="18">
        <v>0</v>
      </c>
      <c r="AF146" s="18">
        <v>0</v>
      </c>
      <c r="AG146" s="18">
        <v>0</v>
      </c>
      <c r="AH146" s="18">
        <v>0</v>
      </c>
      <c r="AI146" s="18">
        <v>0</v>
      </c>
      <c r="AJ146" s="18">
        <v>0</v>
      </c>
      <c r="AK146" s="18">
        <v>0</v>
      </c>
      <c r="AL146" s="18">
        <v>0</v>
      </c>
      <c r="AM146" s="18">
        <v>0</v>
      </c>
      <c r="AN146" s="18">
        <v>0</v>
      </c>
      <c r="AO146" s="18">
        <v>0</v>
      </c>
      <c r="AP146" s="18">
        <v>0</v>
      </c>
      <c r="AQ146" s="18">
        <v>0</v>
      </c>
      <c r="AR146" s="18">
        <v>0</v>
      </c>
      <c r="AS146" s="18">
        <v>0</v>
      </c>
      <c r="AT146" s="18">
        <v>0</v>
      </c>
      <c r="AU146" s="18">
        <v>0</v>
      </c>
      <c r="AV146" s="18">
        <v>0</v>
      </c>
      <c r="AW146" s="18">
        <v>0</v>
      </c>
      <c r="AX146" s="18">
        <v>0</v>
      </c>
      <c r="AY146" s="18">
        <v>0</v>
      </c>
      <c r="AZ146" s="18">
        <v>0</v>
      </c>
      <c r="BA146" s="18">
        <v>0</v>
      </c>
      <c r="BB146" s="18">
        <v>0</v>
      </c>
      <c r="BC146" s="18">
        <v>0</v>
      </c>
      <c r="BD146" s="37">
        <f t="shared" si="13"/>
        <v>0</v>
      </c>
    </row>
  </sheetData>
  <autoFilter ref="A5:B146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6C6AD"/>
  </sheetPr>
  <dimension ref="A1:BD146"/>
  <sheetViews>
    <sheetView showGridLines="0" zoomScaleNormal="100" workbookViewId="0">
      <pane xSplit="22" ySplit="5" topLeftCell="W6" activePane="bottomRight" state="frozen"/>
      <selection pane="topRight" activeCell="W1" sqref="W1"/>
      <selection pane="bottomLeft" activeCell="A6" sqref="A6"/>
      <selection pane="bottomRight" activeCell="B72" sqref="B72"/>
    </sheetView>
  </sheetViews>
  <sheetFormatPr defaultColWidth="8.88671875" defaultRowHeight="14.4" x14ac:dyDescent="0.3"/>
  <cols>
    <col min="1" max="1" width="14.33203125" style="1" customWidth="1"/>
    <col min="2" max="2" width="40.6640625" style="1" customWidth="1"/>
    <col min="3" max="3" width="25.44140625" style="1" customWidth="1"/>
    <col min="4" max="7" width="9.44140625" style="1" hidden="1" customWidth="1"/>
    <col min="8" max="8" width="10.44140625" style="1" hidden="1" customWidth="1"/>
    <col min="9" max="11" width="9.44140625" style="1" hidden="1" customWidth="1"/>
    <col min="12" max="12" width="10.44140625" style="1" hidden="1" customWidth="1"/>
    <col min="13" max="16" width="9.44140625" style="1" hidden="1" customWidth="1"/>
    <col min="17" max="18" width="10.44140625" style="1" hidden="1" customWidth="1"/>
    <col min="19" max="20" width="9.44140625" style="1" hidden="1" customWidth="1"/>
    <col min="21" max="21" width="10.44140625" style="1" hidden="1" customWidth="1"/>
    <col min="22" max="22" width="9.44140625" style="1" hidden="1" customWidth="1"/>
    <col min="23" max="24" width="10.44140625" style="1" customWidth="1"/>
    <col min="25" max="26" width="9.44140625" style="1" customWidth="1"/>
    <col min="27" max="27" width="10.44140625" style="1" customWidth="1"/>
    <col min="28" max="28" width="9.44140625" style="1" customWidth="1"/>
    <col min="29" max="29" width="10.44140625" style="1" customWidth="1"/>
    <col min="30" max="30" width="9.44140625" style="1" customWidth="1"/>
    <col min="31" max="31" width="10.44140625" style="1" customWidth="1"/>
    <col min="32" max="33" width="9.44140625" style="1" customWidth="1"/>
    <col min="34" max="34" width="10.44140625" style="1" customWidth="1"/>
    <col min="35" max="36" width="9.44140625" style="1" customWidth="1"/>
    <col min="37" max="38" width="10.44140625" style="1" customWidth="1"/>
    <col min="39" max="39" width="9.44140625" style="1" customWidth="1"/>
    <col min="40" max="41" width="10.44140625" style="1" customWidth="1"/>
    <col min="42" max="42" width="9.44140625" style="1" customWidth="1"/>
    <col min="43" max="51" width="10.44140625" style="1" customWidth="1"/>
    <col min="52" max="54" width="9.44140625" style="1" customWidth="1"/>
    <col min="55" max="55" width="10.44140625" style="1" customWidth="1"/>
    <col min="56" max="56" width="12.33203125" style="1" customWidth="1"/>
    <col min="57" max="57" width="8.88671875" style="1" customWidth="1"/>
    <col min="58" max="16384" width="8.88671875" style="1"/>
  </cols>
  <sheetData>
    <row r="1" spans="1:56" x14ac:dyDescent="0.3">
      <c r="D1" s="2">
        <v>46020</v>
      </c>
      <c r="E1" s="2">
        <f t="shared" ref="E1:AJ1" si="0">D1+7</f>
        <v>46027</v>
      </c>
      <c r="F1" s="2">
        <f t="shared" si="0"/>
        <v>46034</v>
      </c>
      <c r="G1" s="2">
        <f t="shared" si="0"/>
        <v>46041</v>
      </c>
      <c r="H1" s="2">
        <f t="shared" si="0"/>
        <v>46048</v>
      </c>
      <c r="I1" s="2">
        <f t="shared" si="0"/>
        <v>46055</v>
      </c>
      <c r="J1" s="2">
        <f t="shared" si="0"/>
        <v>46062</v>
      </c>
      <c r="K1" s="2">
        <f t="shared" si="0"/>
        <v>46069</v>
      </c>
      <c r="L1" s="2">
        <f t="shared" si="0"/>
        <v>46076</v>
      </c>
      <c r="M1" s="2">
        <f t="shared" si="0"/>
        <v>46083</v>
      </c>
      <c r="N1" s="2">
        <f t="shared" si="0"/>
        <v>46090</v>
      </c>
      <c r="O1" s="2">
        <f t="shared" si="0"/>
        <v>46097</v>
      </c>
      <c r="P1" s="2">
        <f t="shared" si="0"/>
        <v>46104</v>
      </c>
      <c r="Q1" s="2">
        <f t="shared" si="0"/>
        <v>46111</v>
      </c>
      <c r="R1" s="2">
        <f t="shared" si="0"/>
        <v>46118</v>
      </c>
      <c r="S1" s="2">
        <f t="shared" si="0"/>
        <v>46125</v>
      </c>
      <c r="T1" s="2">
        <f t="shared" si="0"/>
        <v>46132</v>
      </c>
      <c r="U1" s="2">
        <f t="shared" si="0"/>
        <v>46139</v>
      </c>
      <c r="V1" s="2">
        <f t="shared" si="0"/>
        <v>46146</v>
      </c>
      <c r="W1" s="2">
        <f t="shared" si="0"/>
        <v>46153</v>
      </c>
      <c r="X1" s="2">
        <f t="shared" si="0"/>
        <v>46160</v>
      </c>
      <c r="Y1" s="2">
        <f t="shared" si="0"/>
        <v>46167</v>
      </c>
      <c r="Z1" s="2">
        <f t="shared" si="0"/>
        <v>46174</v>
      </c>
      <c r="AA1" s="2">
        <f t="shared" si="0"/>
        <v>46181</v>
      </c>
      <c r="AB1" s="2">
        <f t="shared" si="0"/>
        <v>46188</v>
      </c>
      <c r="AC1" s="2">
        <f t="shared" si="0"/>
        <v>46195</v>
      </c>
      <c r="AD1" s="2">
        <f t="shared" si="0"/>
        <v>46202</v>
      </c>
      <c r="AE1" s="2">
        <f t="shared" si="0"/>
        <v>46209</v>
      </c>
      <c r="AF1" s="2">
        <f t="shared" si="0"/>
        <v>46216</v>
      </c>
      <c r="AG1" s="2">
        <f t="shared" si="0"/>
        <v>46223</v>
      </c>
      <c r="AH1" s="2">
        <f t="shared" si="0"/>
        <v>46230</v>
      </c>
      <c r="AI1" s="2">
        <f t="shared" si="0"/>
        <v>46237</v>
      </c>
      <c r="AJ1" s="2">
        <f t="shared" si="0"/>
        <v>46244</v>
      </c>
      <c r="AK1" s="2">
        <f t="shared" ref="AK1:BC1" si="1">AJ1+7</f>
        <v>46251</v>
      </c>
      <c r="AL1" s="2">
        <f t="shared" si="1"/>
        <v>46258</v>
      </c>
      <c r="AM1" s="2">
        <f t="shared" si="1"/>
        <v>46265</v>
      </c>
      <c r="AN1" s="2">
        <f t="shared" si="1"/>
        <v>46272</v>
      </c>
      <c r="AO1" s="2">
        <f t="shared" si="1"/>
        <v>46279</v>
      </c>
      <c r="AP1" s="2">
        <f t="shared" si="1"/>
        <v>46286</v>
      </c>
      <c r="AQ1" s="2">
        <f t="shared" si="1"/>
        <v>46293</v>
      </c>
      <c r="AR1" s="2">
        <f t="shared" si="1"/>
        <v>46300</v>
      </c>
      <c r="AS1" s="2">
        <f t="shared" si="1"/>
        <v>46307</v>
      </c>
      <c r="AT1" s="2">
        <f t="shared" si="1"/>
        <v>46314</v>
      </c>
      <c r="AU1" s="2">
        <f t="shared" si="1"/>
        <v>46321</v>
      </c>
      <c r="AV1" s="2">
        <f t="shared" si="1"/>
        <v>46328</v>
      </c>
      <c r="AW1" s="2">
        <f t="shared" si="1"/>
        <v>46335</v>
      </c>
      <c r="AX1" s="2">
        <f t="shared" si="1"/>
        <v>46342</v>
      </c>
      <c r="AY1" s="2">
        <f t="shared" si="1"/>
        <v>46349</v>
      </c>
      <c r="AZ1" s="2">
        <f t="shared" si="1"/>
        <v>46356</v>
      </c>
      <c r="BA1" s="2">
        <f t="shared" si="1"/>
        <v>46363</v>
      </c>
      <c r="BB1" s="2">
        <f t="shared" si="1"/>
        <v>46370</v>
      </c>
      <c r="BC1" s="2">
        <f t="shared" si="1"/>
        <v>46377</v>
      </c>
    </row>
    <row r="2" spans="1:56" x14ac:dyDescent="0.3">
      <c r="D2" s="2">
        <v>46026</v>
      </c>
      <c r="E2" s="2">
        <f t="shared" ref="E2:AJ2" si="2">D2+7</f>
        <v>46033</v>
      </c>
      <c r="F2" s="2">
        <f t="shared" si="2"/>
        <v>46040</v>
      </c>
      <c r="G2" s="2">
        <f t="shared" si="2"/>
        <v>46047</v>
      </c>
      <c r="H2" s="2">
        <f t="shared" si="2"/>
        <v>46054</v>
      </c>
      <c r="I2" s="2">
        <f t="shared" si="2"/>
        <v>46061</v>
      </c>
      <c r="J2" s="2">
        <f t="shared" si="2"/>
        <v>46068</v>
      </c>
      <c r="K2" s="2">
        <f t="shared" si="2"/>
        <v>46075</v>
      </c>
      <c r="L2" s="2">
        <f t="shared" si="2"/>
        <v>46082</v>
      </c>
      <c r="M2" s="2">
        <f t="shared" si="2"/>
        <v>46089</v>
      </c>
      <c r="N2" s="2">
        <f t="shared" si="2"/>
        <v>46096</v>
      </c>
      <c r="O2" s="2">
        <f t="shared" si="2"/>
        <v>46103</v>
      </c>
      <c r="P2" s="2">
        <f t="shared" si="2"/>
        <v>46110</v>
      </c>
      <c r="Q2" s="2">
        <f t="shared" si="2"/>
        <v>46117</v>
      </c>
      <c r="R2" s="2">
        <f t="shared" si="2"/>
        <v>46124</v>
      </c>
      <c r="S2" s="2">
        <f t="shared" si="2"/>
        <v>46131</v>
      </c>
      <c r="T2" s="2">
        <f t="shared" si="2"/>
        <v>46138</v>
      </c>
      <c r="U2" s="2">
        <f t="shared" si="2"/>
        <v>46145</v>
      </c>
      <c r="V2" s="2">
        <f t="shared" si="2"/>
        <v>46152</v>
      </c>
      <c r="W2" s="2">
        <f t="shared" si="2"/>
        <v>46159</v>
      </c>
      <c r="X2" s="2">
        <f t="shared" si="2"/>
        <v>46166</v>
      </c>
      <c r="Y2" s="2">
        <f t="shared" si="2"/>
        <v>46173</v>
      </c>
      <c r="Z2" s="2">
        <f t="shared" si="2"/>
        <v>46180</v>
      </c>
      <c r="AA2" s="2">
        <f t="shared" si="2"/>
        <v>46187</v>
      </c>
      <c r="AB2" s="2">
        <f t="shared" si="2"/>
        <v>46194</v>
      </c>
      <c r="AC2" s="2">
        <f t="shared" si="2"/>
        <v>46201</v>
      </c>
      <c r="AD2" s="2">
        <f t="shared" si="2"/>
        <v>46208</v>
      </c>
      <c r="AE2" s="2">
        <f t="shared" si="2"/>
        <v>46215</v>
      </c>
      <c r="AF2" s="2">
        <f t="shared" si="2"/>
        <v>46222</v>
      </c>
      <c r="AG2" s="2">
        <f t="shared" si="2"/>
        <v>46229</v>
      </c>
      <c r="AH2" s="2">
        <f t="shared" si="2"/>
        <v>46236</v>
      </c>
      <c r="AI2" s="2">
        <f t="shared" si="2"/>
        <v>46243</v>
      </c>
      <c r="AJ2" s="2">
        <f t="shared" si="2"/>
        <v>46250</v>
      </c>
      <c r="AK2" s="2">
        <f t="shared" ref="AK2:BC2" si="3">AJ2+7</f>
        <v>46257</v>
      </c>
      <c r="AL2" s="2">
        <f t="shared" si="3"/>
        <v>46264</v>
      </c>
      <c r="AM2" s="2">
        <f t="shared" si="3"/>
        <v>46271</v>
      </c>
      <c r="AN2" s="2">
        <f t="shared" si="3"/>
        <v>46278</v>
      </c>
      <c r="AO2" s="2">
        <f t="shared" si="3"/>
        <v>46285</v>
      </c>
      <c r="AP2" s="2">
        <f t="shared" si="3"/>
        <v>46292</v>
      </c>
      <c r="AQ2" s="2">
        <f t="shared" si="3"/>
        <v>46299</v>
      </c>
      <c r="AR2" s="2">
        <f t="shared" si="3"/>
        <v>46306</v>
      </c>
      <c r="AS2" s="2">
        <f t="shared" si="3"/>
        <v>46313</v>
      </c>
      <c r="AT2" s="2">
        <f t="shared" si="3"/>
        <v>46320</v>
      </c>
      <c r="AU2" s="2">
        <f t="shared" si="3"/>
        <v>46327</v>
      </c>
      <c r="AV2" s="2">
        <f t="shared" si="3"/>
        <v>46334</v>
      </c>
      <c r="AW2" s="2">
        <f t="shared" si="3"/>
        <v>46341</v>
      </c>
      <c r="AX2" s="2">
        <f t="shared" si="3"/>
        <v>46348</v>
      </c>
      <c r="AY2" s="2">
        <f t="shared" si="3"/>
        <v>46355</v>
      </c>
      <c r="AZ2" s="2">
        <f t="shared" si="3"/>
        <v>46362</v>
      </c>
      <c r="BA2" s="2">
        <f t="shared" si="3"/>
        <v>46369</v>
      </c>
      <c r="BB2" s="2">
        <f t="shared" si="3"/>
        <v>46376</v>
      </c>
      <c r="BC2" s="2">
        <f t="shared" si="3"/>
        <v>46383</v>
      </c>
    </row>
    <row r="3" spans="1:56" ht="15" customHeight="1" x14ac:dyDescent="0.3">
      <c r="D3" s="38">
        <f t="shared" ref="D3:AI3" si="4">SUBTOTAL(9,D$6:D$144)</f>
        <v>128506.35460263214</v>
      </c>
      <c r="E3" s="38">
        <f t="shared" si="4"/>
        <v>254213.24095477522</v>
      </c>
      <c r="F3" s="38">
        <f t="shared" si="4"/>
        <v>271386.91624346498</v>
      </c>
      <c r="G3" s="38">
        <f t="shared" si="4"/>
        <v>221850.81403585285</v>
      </c>
      <c r="H3" s="38">
        <f t="shared" si="4"/>
        <v>312311.11754514906</v>
      </c>
      <c r="I3" s="38">
        <f t="shared" si="4"/>
        <v>241657.21871244375</v>
      </c>
      <c r="J3" s="38">
        <f t="shared" si="4"/>
        <v>282209.60410936514</v>
      </c>
      <c r="K3" s="38">
        <f t="shared" si="4"/>
        <v>270894.43520930631</v>
      </c>
      <c r="L3" s="38">
        <f t="shared" si="4"/>
        <v>340140.592061256</v>
      </c>
      <c r="M3" s="38">
        <f t="shared" si="4"/>
        <v>231744.70521631048</v>
      </c>
      <c r="N3" s="38">
        <f t="shared" si="4"/>
        <v>283211.65035955829</v>
      </c>
      <c r="O3" s="38">
        <f t="shared" si="4"/>
        <v>280951.18359074177</v>
      </c>
      <c r="P3" s="38">
        <f t="shared" si="4"/>
        <v>278580.74095661583</v>
      </c>
      <c r="Q3" s="38">
        <f t="shared" si="4"/>
        <v>390635.96866501408</v>
      </c>
      <c r="R3" s="38">
        <f t="shared" si="4"/>
        <v>311824.05372635461</v>
      </c>
      <c r="S3" s="38">
        <f t="shared" si="4"/>
        <v>318090.58571118163</v>
      </c>
      <c r="T3" s="38">
        <f t="shared" si="4"/>
        <v>256411.08480768051</v>
      </c>
      <c r="U3" s="38">
        <f t="shared" si="4"/>
        <v>385673.38449542061</v>
      </c>
      <c r="V3" s="38">
        <f t="shared" si="4"/>
        <v>290854.76928255835</v>
      </c>
      <c r="W3" s="38">
        <f t="shared" si="4"/>
        <v>302916.99925244413</v>
      </c>
      <c r="X3" s="38">
        <f t="shared" si="4"/>
        <v>348023.30184097186</v>
      </c>
      <c r="Y3" s="38">
        <f t="shared" si="4"/>
        <v>224736.70963437436</v>
      </c>
      <c r="Z3" s="38">
        <f t="shared" si="4"/>
        <v>260883.45554572623</v>
      </c>
      <c r="AA3" s="38">
        <f t="shared" si="4"/>
        <v>342371.52182862116</v>
      </c>
      <c r="AB3" s="38">
        <f t="shared" si="4"/>
        <v>294379.71100957505</v>
      </c>
      <c r="AC3" s="38">
        <f t="shared" si="4"/>
        <v>364088.35515106365</v>
      </c>
      <c r="AD3" s="38">
        <f t="shared" si="4"/>
        <v>292043.63444941601</v>
      </c>
      <c r="AE3" s="38">
        <f t="shared" si="4"/>
        <v>320857.25273710542</v>
      </c>
      <c r="AF3" s="38">
        <f t="shared" si="4"/>
        <v>308872.36002577783</v>
      </c>
      <c r="AG3" s="38">
        <f t="shared" si="4"/>
        <v>307014.36240383919</v>
      </c>
      <c r="AH3" s="38">
        <f t="shared" si="4"/>
        <v>418423.62393833144</v>
      </c>
      <c r="AI3" s="38">
        <f t="shared" si="4"/>
        <v>228814.65627334628</v>
      </c>
      <c r="AJ3" s="38">
        <f t="shared" ref="AJ3:BC3" si="5">SUBTOTAL(9,AJ$6:AJ$144)</f>
        <v>293516.79902845679</v>
      </c>
      <c r="AK3" s="38">
        <f t="shared" si="5"/>
        <v>325707.02776945848</v>
      </c>
      <c r="AL3" s="38">
        <f t="shared" si="5"/>
        <v>442641.15473031724</v>
      </c>
      <c r="AM3" s="38">
        <f t="shared" si="5"/>
        <v>328189.90149628295</v>
      </c>
      <c r="AN3" s="38">
        <f t="shared" si="5"/>
        <v>349106.60383581382</v>
      </c>
      <c r="AO3" s="38">
        <f t="shared" si="5"/>
        <v>358842.90226992086</v>
      </c>
      <c r="AP3" s="38">
        <f t="shared" si="5"/>
        <v>339897.96399662649</v>
      </c>
      <c r="AQ3" s="38">
        <f t="shared" si="5"/>
        <v>359965.95011913165</v>
      </c>
      <c r="AR3" s="38">
        <f t="shared" si="5"/>
        <v>316784.7237695377</v>
      </c>
      <c r="AS3" s="38">
        <f t="shared" si="5"/>
        <v>321396.63815168414</v>
      </c>
      <c r="AT3" s="38">
        <f t="shared" si="5"/>
        <v>303217.2057446916</v>
      </c>
      <c r="AU3" s="38">
        <f t="shared" si="5"/>
        <v>368426.15078263916</v>
      </c>
      <c r="AV3" s="38">
        <f t="shared" si="5"/>
        <v>339646.30642495072</v>
      </c>
      <c r="AW3" s="38">
        <f t="shared" si="5"/>
        <v>434996.44350447704</v>
      </c>
      <c r="AX3" s="38">
        <f t="shared" si="5"/>
        <v>381690.73810365063</v>
      </c>
      <c r="AY3" s="38">
        <f t="shared" si="5"/>
        <v>481720.73389548453</v>
      </c>
      <c r="AZ3" s="38">
        <f t="shared" si="5"/>
        <v>290843.6472671472</v>
      </c>
      <c r="BA3" s="38">
        <f t="shared" si="5"/>
        <v>313617.94821406074</v>
      </c>
      <c r="BB3" s="38">
        <f t="shared" si="5"/>
        <v>339674.23150669271</v>
      </c>
      <c r="BC3" s="38">
        <f t="shared" si="5"/>
        <v>336067.14788294828</v>
      </c>
    </row>
    <row r="4" spans="1:56" ht="15" customHeight="1" x14ac:dyDescent="0.3">
      <c r="D4" s="39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</row>
    <row r="5" spans="1:56" ht="15" customHeight="1" x14ac:dyDescent="0.3">
      <c r="A5" s="41" t="s">
        <v>0</v>
      </c>
      <c r="B5" s="42" t="s">
        <v>133</v>
      </c>
      <c r="C5" s="43" t="s">
        <v>200</v>
      </c>
      <c r="D5" s="44">
        <v>1</v>
      </c>
      <c r="E5" s="45">
        <f t="shared" ref="E5:AJ5" si="6">WEEKNUM(E1,2)</f>
        <v>2</v>
      </c>
      <c r="F5" s="45">
        <f t="shared" si="6"/>
        <v>3</v>
      </c>
      <c r="G5" s="45">
        <f t="shared" si="6"/>
        <v>4</v>
      </c>
      <c r="H5" s="46">
        <f t="shared" si="6"/>
        <v>5</v>
      </c>
      <c r="I5" s="46">
        <f t="shared" si="6"/>
        <v>6</v>
      </c>
      <c r="J5" s="46">
        <f t="shared" si="6"/>
        <v>7</v>
      </c>
      <c r="K5" s="46">
        <f t="shared" si="6"/>
        <v>8</v>
      </c>
      <c r="L5" s="46">
        <f t="shared" si="6"/>
        <v>9</v>
      </c>
      <c r="M5" s="46">
        <f t="shared" si="6"/>
        <v>10</v>
      </c>
      <c r="N5" s="46">
        <f t="shared" si="6"/>
        <v>11</v>
      </c>
      <c r="O5" s="46">
        <f t="shared" si="6"/>
        <v>12</v>
      </c>
      <c r="P5" s="46">
        <f t="shared" si="6"/>
        <v>13</v>
      </c>
      <c r="Q5" s="46">
        <f t="shared" si="6"/>
        <v>14</v>
      </c>
      <c r="R5" s="46">
        <f t="shared" si="6"/>
        <v>15</v>
      </c>
      <c r="S5" s="46">
        <f t="shared" si="6"/>
        <v>16</v>
      </c>
      <c r="T5" s="46">
        <f t="shared" si="6"/>
        <v>17</v>
      </c>
      <c r="U5" s="46">
        <f t="shared" si="6"/>
        <v>18</v>
      </c>
      <c r="V5" s="46">
        <f t="shared" si="6"/>
        <v>19</v>
      </c>
      <c r="W5" s="46">
        <f t="shared" si="6"/>
        <v>20</v>
      </c>
      <c r="X5" s="46">
        <f t="shared" si="6"/>
        <v>21</v>
      </c>
      <c r="Y5" s="46">
        <f t="shared" si="6"/>
        <v>22</v>
      </c>
      <c r="Z5" s="46">
        <f t="shared" si="6"/>
        <v>23</v>
      </c>
      <c r="AA5" s="46">
        <f t="shared" si="6"/>
        <v>24</v>
      </c>
      <c r="AB5" s="46">
        <f t="shared" si="6"/>
        <v>25</v>
      </c>
      <c r="AC5" s="46">
        <f t="shared" si="6"/>
        <v>26</v>
      </c>
      <c r="AD5" s="46">
        <f t="shared" si="6"/>
        <v>27</v>
      </c>
      <c r="AE5" s="46">
        <f t="shared" si="6"/>
        <v>28</v>
      </c>
      <c r="AF5" s="46">
        <f t="shared" si="6"/>
        <v>29</v>
      </c>
      <c r="AG5" s="46">
        <f t="shared" si="6"/>
        <v>30</v>
      </c>
      <c r="AH5" s="46">
        <f t="shared" si="6"/>
        <v>31</v>
      </c>
      <c r="AI5" s="46">
        <f t="shared" si="6"/>
        <v>32</v>
      </c>
      <c r="AJ5" s="46">
        <f t="shared" si="6"/>
        <v>33</v>
      </c>
      <c r="AK5" s="46">
        <f t="shared" ref="AK5:BC5" si="7">WEEKNUM(AK1,2)</f>
        <v>34</v>
      </c>
      <c r="AL5" s="46">
        <f t="shared" si="7"/>
        <v>35</v>
      </c>
      <c r="AM5" s="46">
        <f t="shared" si="7"/>
        <v>36</v>
      </c>
      <c r="AN5" s="46">
        <f t="shared" si="7"/>
        <v>37</v>
      </c>
      <c r="AO5" s="46">
        <f t="shared" si="7"/>
        <v>38</v>
      </c>
      <c r="AP5" s="46">
        <f t="shared" si="7"/>
        <v>39</v>
      </c>
      <c r="AQ5" s="46">
        <f t="shared" si="7"/>
        <v>40</v>
      </c>
      <c r="AR5" s="46">
        <f t="shared" si="7"/>
        <v>41</v>
      </c>
      <c r="AS5" s="46">
        <f t="shared" si="7"/>
        <v>42</v>
      </c>
      <c r="AT5" s="46">
        <f t="shared" si="7"/>
        <v>43</v>
      </c>
      <c r="AU5" s="46">
        <f t="shared" si="7"/>
        <v>44</v>
      </c>
      <c r="AV5" s="46">
        <f t="shared" si="7"/>
        <v>45</v>
      </c>
      <c r="AW5" s="46">
        <f t="shared" si="7"/>
        <v>46</v>
      </c>
      <c r="AX5" s="46">
        <f t="shared" si="7"/>
        <v>47</v>
      </c>
      <c r="AY5" s="46">
        <f t="shared" si="7"/>
        <v>48</v>
      </c>
      <c r="AZ5" s="46">
        <f t="shared" si="7"/>
        <v>49</v>
      </c>
      <c r="BA5" s="46">
        <f t="shared" si="7"/>
        <v>50</v>
      </c>
      <c r="BB5" s="46">
        <f t="shared" si="7"/>
        <v>51</v>
      </c>
      <c r="BC5" s="47">
        <f t="shared" si="7"/>
        <v>52</v>
      </c>
      <c r="BD5" s="14" t="s">
        <v>2</v>
      </c>
    </row>
    <row r="6" spans="1:56" x14ac:dyDescent="0.3">
      <c r="A6" s="1" t="s">
        <v>3</v>
      </c>
      <c r="B6" s="15" t="s">
        <v>4</v>
      </c>
      <c r="C6" s="16">
        <v>1338551.83</v>
      </c>
      <c r="D6" s="23">
        <v>26981.3247999999</v>
      </c>
      <c r="E6" s="48">
        <v>86664.649020999103</v>
      </c>
      <c r="F6" s="48">
        <v>99379.940659999003</v>
      </c>
      <c r="G6" s="48">
        <v>59686.247435999598</v>
      </c>
      <c r="H6" s="48">
        <v>113220.48997999899</v>
      </c>
      <c r="I6" s="48">
        <v>72817.169473999995</v>
      </c>
      <c r="J6" s="48">
        <v>84991.102364999693</v>
      </c>
      <c r="K6" s="48">
        <v>78156.830486999606</v>
      </c>
      <c r="L6" s="48">
        <v>137923.749117</v>
      </c>
      <c r="M6" s="48">
        <v>69081.132269999594</v>
      </c>
      <c r="N6" s="48">
        <v>84435.058959998903</v>
      </c>
      <c r="O6" s="48">
        <v>97228.342059998598</v>
      </c>
      <c r="P6" s="48">
        <v>81963.146379999002</v>
      </c>
      <c r="Q6" s="48">
        <v>129633.84241500001</v>
      </c>
      <c r="R6" s="48">
        <v>112413.034503</v>
      </c>
      <c r="S6" s="48">
        <v>87190.189547999704</v>
      </c>
      <c r="T6" s="48">
        <v>69625.279878000001</v>
      </c>
      <c r="U6" s="48">
        <v>138502.98993300099</v>
      </c>
      <c r="V6" s="48">
        <v>97855.362375999204</v>
      </c>
      <c r="W6" s="48">
        <v>105103.735868</v>
      </c>
      <c r="X6" s="48">
        <v>125438.65948</v>
      </c>
      <c r="Y6" s="23">
        <v>70228.096153999999</v>
      </c>
      <c r="Z6" s="48">
        <v>88381.3520400001</v>
      </c>
      <c r="AA6" s="48">
        <v>113662.228020001</v>
      </c>
      <c r="AB6" s="48">
        <v>87950.1750450002</v>
      </c>
      <c r="AC6" s="48">
        <v>119528.692338001</v>
      </c>
      <c r="AD6" s="48">
        <v>89368.574294999999</v>
      </c>
      <c r="AE6" s="48">
        <v>112599.825954001</v>
      </c>
      <c r="AF6" s="48">
        <v>95707.644648000394</v>
      </c>
      <c r="AG6" s="48">
        <v>98483.818356000498</v>
      </c>
      <c r="AH6" s="48">
        <v>164061.58692</v>
      </c>
      <c r="AI6" s="48">
        <v>66675.084167999899</v>
      </c>
      <c r="AJ6" s="48">
        <v>81020.182782000003</v>
      </c>
      <c r="AK6" s="48">
        <v>102335.894661</v>
      </c>
      <c r="AL6" s="48">
        <v>185809.91744700001</v>
      </c>
      <c r="AM6" s="48">
        <v>99796.353657001004</v>
      </c>
      <c r="AN6" s="48">
        <v>121900.598582001</v>
      </c>
      <c r="AO6" s="48">
        <v>118590.39486000199</v>
      </c>
      <c r="AP6" s="48">
        <v>91783.737920000902</v>
      </c>
      <c r="AQ6" s="48">
        <v>110155.511216001</v>
      </c>
      <c r="AR6" s="48">
        <v>111343.931912001</v>
      </c>
      <c r="AS6" s="48">
        <v>104730.024176001</v>
      </c>
      <c r="AT6" s="23">
        <v>100220.503064</v>
      </c>
      <c r="AU6" s="48">
        <v>118796.758840001</v>
      </c>
      <c r="AV6" s="48">
        <v>105421.010192</v>
      </c>
      <c r="AW6" s="48">
        <v>152011.55016800101</v>
      </c>
      <c r="AX6" s="48">
        <v>119645.554158001</v>
      </c>
      <c r="AY6" s="48">
        <v>188358.078635999</v>
      </c>
      <c r="AZ6" s="48">
        <v>61250.885981999898</v>
      </c>
      <c r="BA6" s="48">
        <v>88728.535694999504</v>
      </c>
      <c r="BB6" s="48">
        <v>97690.954414998996</v>
      </c>
      <c r="BC6" s="48">
        <v>123047.839814999</v>
      </c>
      <c r="BD6" s="19">
        <f t="shared" ref="BD6:BD37" si="8">SUM(D6:BC6)</f>
        <v>5347577.5731270052</v>
      </c>
    </row>
    <row r="7" spans="1:56" x14ac:dyDescent="0.3">
      <c r="A7" s="1" t="s">
        <v>3</v>
      </c>
      <c r="B7" s="20" t="s">
        <v>5</v>
      </c>
      <c r="C7" s="16">
        <v>20391.14</v>
      </c>
      <c r="D7" s="23">
        <v>317.63819999999998</v>
      </c>
      <c r="E7" s="48">
        <v>783.63800000000003</v>
      </c>
      <c r="F7" s="48">
        <v>1353.2869499999999</v>
      </c>
      <c r="G7" s="48">
        <v>845.663399999999</v>
      </c>
      <c r="H7" s="48">
        <v>2956.0693999999999</v>
      </c>
      <c r="I7" s="48">
        <v>891.88629999999898</v>
      </c>
      <c r="J7" s="48">
        <v>1210.6085</v>
      </c>
      <c r="K7" s="48">
        <v>1061.4493500000001</v>
      </c>
      <c r="L7" s="48">
        <v>2777.9367000000002</v>
      </c>
      <c r="M7" s="48">
        <v>909.28200000000004</v>
      </c>
      <c r="N7" s="48">
        <v>1218.4365</v>
      </c>
      <c r="O7" s="48">
        <v>1373.33</v>
      </c>
      <c r="P7" s="48">
        <v>1273.4984999999999</v>
      </c>
      <c r="Q7" s="48">
        <v>1853.9829</v>
      </c>
      <c r="R7" s="48">
        <v>838.35674999999901</v>
      </c>
      <c r="S7" s="48">
        <v>1576.8752999999999</v>
      </c>
      <c r="T7" s="48">
        <v>1117.9476</v>
      </c>
      <c r="U7" s="48">
        <v>783.528899999999</v>
      </c>
      <c r="V7" s="48">
        <v>1051.6985999999999</v>
      </c>
      <c r="W7" s="48">
        <v>1016.4284</v>
      </c>
      <c r="X7" s="48">
        <v>918.61999999999898</v>
      </c>
      <c r="Y7" s="23">
        <v>1127.6268</v>
      </c>
      <c r="Z7" s="48">
        <v>1265.0229999999999</v>
      </c>
      <c r="AA7" s="48">
        <v>1255.5549000000001</v>
      </c>
      <c r="AB7" s="48">
        <v>590.09445000000005</v>
      </c>
      <c r="AC7" s="48">
        <v>1638.1203</v>
      </c>
      <c r="AD7" s="48">
        <v>1663.8814500000001</v>
      </c>
      <c r="AE7" s="48">
        <v>2170.4760000000001</v>
      </c>
      <c r="AF7" s="48">
        <v>1938.5635500000001</v>
      </c>
      <c r="AG7" s="48">
        <v>1402.7012999999999</v>
      </c>
      <c r="AH7" s="48">
        <v>3358.1278499999999</v>
      </c>
      <c r="AI7" s="48">
        <v>970.25774999999999</v>
      </c>
      <c r="AJ7" s="48">
        <v>1012.27665</v>
      </c>
      <c r="AK7" s="48">
        <v>1201.6966500000001</v>
      </c>
      <c r="AL7" s="48">
        <v>5199.6252000000004</v>
      </c>
      <c r="AM7" s="48">
        <v>814.92179999999996</v>
      </c>
      <c r="AN7" s="48">
        <v>1726.6305</v>
      </c>
      <c r="AO7" s="48">
        <v>896.83159999999998</v>
      </c>
      <c r="AP7" s="48">
        <v>1334.1392000000001</v>
      </c>
      <c r="AQ7" s="48">
        <v>1535.1207999999999</v>
      </c>
      <c r="AR7" s="48">
        <v>896.85400000000004</v>
      </c>
      <c r="AS7" s="48">
        <v>2321.0207999999998</v>
      </c>
      <c r="AT7" s="23">
        <v>1409.864</v>
      </c>
      <c r="AU7" s="48">
        <v>1939.2647999999999</v>
      </c>
      <c r="AV7" s="48">
        <v>1232.9176</v>
      </c>
      <c r="AW7" s="48">
        <v>1111.3496</v>
      </c>
      <c r="AX7" s="48">
        <v>1045.1844000000001</v>
      </c>
      <c r="AY7" s="48">
        <v>2072.8773000000001</v>
      </c>
      <c r="AZ7" s="48">
        <v>1038.1527000000001</v>
      </c>
      <c r="BA7" s="48">
        <v>870.792499999999</v>
      </c>
      <c r="BB7" s="48">
        <v>2054.4052499999998</v>
      </c>
      <c r="BC7" s="48">
        <v>784.91174999999998</v>
      </c>
      <c r="BD7" s="23">
        <f t="shared" si="8"/>
        <v>74009.426699999953</v>
      </c>
    </row>
    <row r="8" spans="1:56" x14ac:dyDescent="0.3">
      <c r="A8" s="1" t="s">
        <v>3</v>
      </c>
      <c r="B8" s="20" t="s">
        <v>6</v>
      </c>
      <c r="C8" s="16">
        <v>27646.95</v>
      </c>
      <c r="D8" s="23">
        <v>1050.96280209206</v>
      </c>
      <c r="E8" s="48">
        <v>2153.4458339338298</v>
      </c>
      <c r="F8" s="48">
        <v>2964.3917087708301</v>
      </c>
      <c r="G8" s="48">
        <v>2241.85553564473</v>
      </c>
      <c r="H8" s="48">
        <v>1966.6057453998301</v>
      </c>
      <c r="I8" s="48">
        <v>2843.0739371736699</v>
      </c>
      <c r="J8" s="48">
        <v>3333.7337481445902</v>
      </c>
      <c r="K8" s="48">
        <v>3545.8022156911302</v>
      </c>
      <c r="L8" s="48">
        <v>3203.5851836312199</v>
      </c>
      <c r="M8" s="48">
        <v>1836.9910238298801</v>
      </c>
      <c r="N8" s="48">
        <v>1971.38186566988</v>
      </c>
      <c r="O8" s="48">
        <v>2072.8701220938801</v>
      </c>
      <c r="P8" s="48">
        <v>2696.8317397143801</v>
      </c>
      <c r="Q8" s="48">
        <v>3278.9452760301501</v>
      </c>
      <c r="R8" s="48">
        <v>3063.4944910835402</v>
      </c>
      <c r="S8" s="48">
        <v>4958.5664379135496</v>
      </c>
      <c r="T8" s="48">
        <v>2499.93333675128</v>
      </c>
      <c r="U8" s="48">
        <v>2391.7604639279002</v>
      </c>
      <c r="V8" s="48">
        <v>3405.4989995424999</v>
      </c>
      <c r="W8" s="48">
        <v>2824.8366541635401</v>
      </c>
      <c r="X8" s="48">
        <v>2770.4063810902499</v>
      </c>
      <c r="Y8" s="23">
        <v>2565.4304860280199</v>
      </c>
      <c r="Z8" s="48">
        <v>2867.4849380163801</v>
      </c>
      <c r="AA8" s="48">
        <v>4890.4498075095698</v>
      </c>
      <c r="AB8" s="48">
        <v>3914.0932530241598</v>
      </c>
      <c r="AC8" s="48">
        <v>3129.3225389418799</v>
      </c>
      <c r="AD8" s="48">
        <v>2399.4850017743001</v>
      </c>
      <c r="AE8" s="48">
        <v>2875.45004364324</v>
      </c>
      <c r="AF8" s="48">
        <v>2693.1274760891702</v>
      </c>
      <c r="AG8" s="48">
        <v>3379.5329901325399</v>
      </c>
      <c r="AH8" s="48">
        <v>3474.9783480808101</v>
      </c>
      <c r="AI8" s="48">
        <v>3272.4971575429699</v>
      </c>
      <c r="AJ8" s="48">
        <v>3908.3007133105102</v>
      </c>
      <c r="AK8" s="48">
        <v>3426.9879144709798</v>
      </c>
      <c r="AL8" s="48">
        <v>5259.9921360223698</v>
      </c>
      <c r="AM8" s="48">
        <v>3383.47962010536</v>
      </c>
      <c r="AN8" s="48">
        <v>3624.56968388823</v>
      </c>
      <c r="AO8" s="48">
        <v>3177.13265464599</v>
      </c>
      <c r="AP8" s="48">
        <v>2234.55544064064</v>
      </c>
      <c r="AQ8" s="48">
        <v>2307.6732396378202</v>
      </c>
      <c r="AR8" s="48">
        <v>2126.7403143217898</v>
      </c>
      <c r="AS8" s="48">
        <v>2069.5480609340102</v>
      </c>
      <c r="AT8" s="23">
        <v>1788.9299891856001</v>
      </c>
      <c r="AU8" s="48">
        <v>5031.4245815272398</v>
      </c>
      <c r="AV8" s="48">
        <v>2945.631423672</v>
      </c>
      <c r="AW8" s="48">
        <v>4088.3989346784001</v>
      </c>
      <c r="AX8" s="48">
        <v>3083.6172752922398</v>
      </c>
      <c r="AY8" s="48">
        <v>3076.6706456741199</v>
      </c>
      <c r="AZ8" s="48">
        <v>2608.9207510145302</v>
      </c>
      <c r="BA8" s="48">
        <v>2217.0803661964801</v>
      </c>
      <c r="BB8" s="48">
        <v>2623.9675731440798</v>
      </c>
      <c r="BC8" s="48">
        <v>2257.8293298625399</v>
      </c>
      <c r="BD8" s="23">
        <f t="shared" si="8"/>
        <v>153778.2761913006</v>
      </c>
    </row>
    <row r="9" spans="1:56" x14ac:dyDescent="0.3">
      <c r="A9" s="1" t="s">
        <v>3</v>
      </c>
      <c r="B9" s="20" t="s">
        <v>7</v>
      </c>
      <c r="C9" s="16">
        <v>53339.09</v>
      </c>
      <c r="D9" s="23">
        <v>1854.17583707015</v>
      </c>
      <c r="E9" s="48">
        <v>3815.9103246224099</v>
      </c>
      <c r="F9" s="48">
        <v>5252.90803672533</v>
      </c>
      <c r="G9" s="48">
        <v>3955.2250147387099</v>
      </c>
      <c r="H9" s="48">
        <v>3484.8293140599899</v>
      </c>
      <c r="I9" s="48">
        <v>5037.9327028196203</v>
      </c>
      <c r="J9" s="48">
        <v>5907.3828691797098</v>
      </c>
      <c r="K9" s="48">
        <v>6283.1686178091104</v>
      </c>
      <c r="L9" s="48">
        <v>5726.3380368667704</v>
      </c>
      <c r="M9" s="48">
        <v>3269.3664047509901</v>
      </c>
      <c r="N9" s="48">
        <v>3508.54716160732</v>
      </c>
      <c r="O9" s="48">
        <v>3689.1698710953701</v>
      </c>
      <c r="P9" s="48">
        <v>4799.6593204392802</v>
      </c>
      <c r="Q9" s="48">
        <v>5861.0425441078196</v>
      </c>
      <c r="R9" s="48">
        <v>5475.9290059330297</v>
      </c>
      <c r="S9" s="48">
        <v>8863.3284193088402</v>
      </c>
      <c r="T9" s="48">
        <v>4468.5758409095097</v>
      </c>
      <c r="U9" s="48">
        <v>4275.2192105409104</v>
      </c>
      <c r="V9" s="48">
        <v>6219.0132969965298</v>
      </c>
      <c r="W9" s="48">
        <v>5158.6263030605196</v>
      </c>
      <c r="X9" s="48">
        <v>4930.6030526815703</v>
      </c>
      <c r="Y9" s="23">
        <v>4625.3531565061703</v>
      </c>
      <c r="Z9" s="48">
        <v>5103.3776435852797</v>
      </c>
      <c r="AA9" s="48">
        <v>8968.6252446906401</v>
      </c>
      <c r="AB9" s="48">
        <v>7178.0791012805303</v>
      </c>
      <c r="AC9" s="48">
        <v>5738.8833801007504</v>
      </c>
      <c r="AD9" s="48">
        <v>4289.0266520015202</v>
      </c>
      <c r="AE9" s="48">
        <v>5139.8036931113302</v>
      </c>
      <c r="AF9" s="48">
        <v>4813.9061147049097</v>
      </c>
      <c r="AG9" s="48">
        <v>6040.8408701361404</v>
      </c>
      <c r="AH9" s="48">
        <v>6211.4473476707799</v>
      </c>
      <c r="AI9" s="48">
        <v>5849.5166741705898</v>
      </c>
      <c r="AJ9" s="48">
        <v>6986.0015424268404</v>
      </c>
      <c r="AK9" s="48">
        <v>6125.6655033827601</v>
      </c>
      <c r="AL9" s="48">
        <v>9402.1202233130007</v>
      </c>
      <c r="AM9" s="48">
        <v>6047.8953843866802</v>
      </c>
      <c r="AN9" s="48">
        <v>6675.1670109146498</v>
      </c>
      <c r="AO9" s="48">
        <v>5851.14729063287</v>
      </c>
      <c r="AP9" s="48">
        <v>4011.5096799251201</v>
      </c>
      <c r="AQ9" s="48">
        <v>4142.7719225696501</v>
      </c>
      <c r="AR9" s="48">
        <v>3817.9582401155099</v>
      </c>
      <c r="AS9" s="48">
        <v>3715.2857917577198</v>
      </c>
      <c r="AT9" s="23">
        <v>3211.5157394658099</v>
      </c>
      <c r="AU9" s="48">
        <v>9032.4939115510006</v>
      </c>
      <c r="AV9" s="48">
        <v>5288.04466187875</v>
      </c>
      <c r="AW9" s="48">
        <v>7339.5591819176198</v>
      </c>
      <c r="AX9" s="48">
        <v>5583.4811314334502</v>
      </c>
      <c r="AY9" s="48">
        <v>5570.9029247569597</v>
      </c>
      <c r="AZ9" s="48">
        <v>4723.9519324960102</v>
      </c>
      <c r="BA9" s="48">
        <v>4031.6054503026699</v>
      </c>
      <c r="BB9" s="48">
        <v>4771.5013540323898</v>
      </c>
      <c r="BC9" s="48">
        <v>4105.70458830194</v>
      </c>
      <c r="BD9" s="23">
        <f t="shared" si="8"/>
        <v>276230.09452884353</v>
      </c>
    </row>
    <row r="10" spans="1:56" x14ac:dyDescent="0.3">
      <c r="A10" s="1" t="s">
        <v>3</v>
      </c>
      <c r="B10" s="20" t="s">
        <v>8</v>
      </c>
      <c r="C10" s="16">
        <v>1254.5999999999999</v>
      </c>
      <c r="D10" s="23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>
        <v>575.57000000000005</v>
      </c>
      <c r="X10" s="48">
        <v>575.57000000000005</v>
      </c>
      <c r="Y10" s="23">
        <v>602.98</v>
      </c>
      <c r="Z10" s="48">
        <v>602.98</v>
      </c>
      <c r="AA10" s="48">
        <v>602.98</v>
      </c>
      <c r="AB10" s="48">
        <v>723.57</v>
      </c>
      <c r="AC10" s="48">
        <v>723.57</v>
      </c>
      <c r="AD10" s="48">
        <v>602.98</v>
      </c>
      <c r="AE10" s="48">
        <v>602.98</v>
      </c>
      <c r="AF10" s="48">
        <v>602.98</v>
      </c>
      <c r="AG10" s="48">
        <v>602.98</v>
      </c>
      <c r="AH10" s="48">
        <v>602.98</v>
      </c>
      <c r="AI10" s="48">
        <v>602.98</v>
      </c>
      <c r="AJ10" s="48">
        <v>602.98</v>
      </c>
      <c r="AK10" s="48">
        <v>602.98</v>
      </c>
      <c r="AL10" s="48">
        <v>602.98</v>
      </c>
      <c r="AM10" s="48">
        <v>819.5</v>
      </c>
      <c r="AN10" s="48">
        <v>819.5</v>
      </c>
      <c r="AO10" s="48">
        <v>819.5</v>
      </c>
      <c r="AP10" s="48">
        <v>819.5</v>
      </c>
      <c r="AQ10" s="48">
        <v>663.27</v>
      </c>
      <c r="AR10" s="48">
        <v>663.27</v>
      </c>
      <c r="AS10" s="48">
        <v>663.27</v>
      </c>
      <c r="AT10" s="23">
        <v>663.27</v>
      </c>
      <c r="AU10" s="48">
        <v>974.63</v>
      </c>
      <c r="AV10" s="48">
        <v>974.63</v>
      </c>
      <c r="AW10" s="48">
        <v>974.63</v>
      </c>
      <c r="AX10" s="48">
        <v>974.63</v>
      </c>
      <c r="AY10" s="48">
        <v>974.63</v>
      </c>
      <c r="AZ10" s="48">
        <v>1028.3499999999999</v>
      </c>
      <c r="BA10" s="48">
        <v>1028.3499999999999</v>
      </c>
      <c r="BB10" s="48">
        <v>1028.3499999999999</v>
      </c>
      <c r="BC10" s="48">
        <v>1028.3499999999999</v>
      </c>
      <c r="BD10" s="23">
        <f t="shared" si="8"/>
        <v>24751.67</v>
      </c>
    </row>
    <row r="11" spans="1:56" x14ac:dyDescent="0.3">
      <c r="A11" s="1" t="s">
        <v>3</v>
      </c>
      <c r="B11" s="20" t="s">
        <v>9</v>
      </c>
      <c r="C11" s="16">
        <v>5323.11</v>
      </c>
      <c r="D11" s="23">
        <v>710.23824000000002</v>
      </c>
      <c r="E11" s="48">
        <v>1418.9572800000001</v>
      </c>
      <c r="F11" s="48">
        <v>1320.9086400000001</v>
      </c>
      <c r="G11" s="48">
        <v>991.99836000000005</v>
      </c>
      <c r="H11" s="48">
        <v>1016.73252</v>
      </c>
      <c r="I11" s="48">
        <v>1035.57006</v>
      </c>
      <c r="J11" s="48">
        <v>930.62394000000097</v>
      </c>
      <c r="K11" s="48">
        <v>721.56984</v>
      </c>
      <c r="L11" s="48">
        <v>899.52786000000106</v>
      </c>
      <c r="M11" s="48">
        <v>740.08019999999999</v>
      </c>
      <c r="N11" s="48">
        <v>891.68010000000004</v>
      </c>
      <c r="O11" s="48">
        <v>569.07060000000001</v>
      </c>
      <c r="P11" s="48">
        <v>540.80820000000006</v>
      </c>
      <c r="Q11" s="48">
        <v>529.86086999999998</v>
      </c>
      <c r="R11" s="48">
        <v>502.82001000000002</v>
      </c>
      <c r="S11" s="48">
        <v>613.03472999999997</v>
      </c>
      <c r="T11" s="48">
        <v>332.1549</v>
      </c>
      <c r="U11" s="48">
        <v>381.03219000000001</v>
      </c>
      <c r="V11" s="48">
        <v>428.81436000000002</v>
      </c>
      <c r="W11" s="48">
        <v>426.18060000000003</v>
      </c>
      <c r="X11" s="48">
        <v>419.34059999999999</v>
      </c>
      <c r="Y11" s="23">
        <v>335.03070000000002</v>
      </c>
      <c r="Z11" s="48">
        <v>386.17919999999998</v>
      </c>
      <c r="AA11" s="48">
        <v>312.88977</v>
      </c>
      <c r="AB11" s="48">
        <v>247.07961</v>
      </c>
      <c r="AC11" s="48">
        <v>250.82658000000001</v>
      </c>
      <c r="AD11" s="48">
        <v>162.02340000000001</v>
      </c>
      <c r="AE11" s="48">
        <v>232.31439</v>
      </c>
      <c r="AF11" s="48">
        <v>170.77599000000001</v>
      </c>
      <c r="AG11" s="48">
        <v>124.33806</v>
      </c>
      <c r="AH11" s="48">
        <v>161.30960999999999</v>
      </c>
      <c r="AI11" s="48">
        <v>644.56623000000002</v>
      </c>
      <c r="AJ11" s="48">
        <v>1871.68905</v>
      </c>
      <c r="AK11" s="48">
        <v>1348.88292</v>
      </c>
      <c r="AL11" s="48">
        <v>1588.93812</v>
      </c>
      <c r="AM11" s="48">
        <v>1614.5652600000001</v>
      </c>
      <c r="AN11" s="48">
        <v>1753.8624600000001</v>
      </c>
      <c r="AO11" s="48">
        <v>1110.5913</v>
      </c>
      <c r="AP11" s="48">
        <v>507.85728</v>
      </c>
      <c r="AQ11" s="48">
        <v>523.53815999999995</v>
      </c>
      <c r="AR11" s="48">
        <v>446.65800000000002</v>
      </c>
      <c r="AS11" s="48">
        <v>405.13463999999999</v>
      </c>
      <c r="AT11" s="23">
        <v>677.21496000000002</v>
      </c>
      <c r="AU11" s="48">
        <v>1011.46896</v>
      </c>
      <c r="AV11" s="48">
        <v>1134.0763199999999</v>
      </c>
      <c r="AW11" s="48">
        <v>1291.85952</v>
      </c>
      <c r="AX11" s="48">
        <v>1183.9931999999999</v>
      </c>
      <c r="AY11" s="48">
        <v>1198.0823399999999</v>
      </c>
      <c r="AZ11" s="48">
        <v>625.17312000000004</v>
      </c>
      <c r="BA11" s="48">
        <v>447.7878</v>
      </c>
      <c r="BB11" s="48">
        <v>489.10784999999998</v>
      </c>
      <c r="BC11" s="48">
        <v>547.82730000000004</v>
      </c>
      <c r="BD11" s="23">
        <f t="shared" si="8"/>
        <v>38226.646199999988</v>
      </c>
    </row>
    <row r="12" spans="1:56" x14ac:dyDescent="0.3">
      <c r="A12" s="1" t="s">
        <v>3</v>
      </c>
      <c r="B12" s="20" t="s">
        <v>10</v>
      </c>
      <c r="C12" s="16">
        <v>4994.25</v>
      </c>
      <c r="D12" s="23">
        <v>270.52199999999999</v>
      </c>
      <c r="E12" s="48">
        <v>406.41775000000001</v>
      </c>
      <c r="F12" s="48">
        <v>532.40210000000104</v>
      </c>
      <c r="G12" s="48">
        <v>621.60780000000398</v>
      </c>
      <c r="H12" s="48">
        <v>409.55505000000102</v>
      </c>
      <c r="I12" s="48">
        <v>492.89960000000099</v>
      </c>
      <c r="J12" s="48">
        <v>545.10015000000101</v>
      </c>
      <c r="K12" s="48">
        <v>853.08225000001005</v>
      </c>
      <c r="L12" s="48">
        <v>400.23059999999998</v>
      </c>
      <c r="M12" s="48">
        <v>418.58850000000001</v>
      </c>
      <c r="N12" s="48">
        <v>506.50600000000099</v>
      </c>
      <c r="O12" s="48">
        <v>687.59650000000295</v>
      </c>
      <c r="P12" s="48">
        <v>458.96499999999901</v>
      </c>
      <c r="Q12" s="48">
        <v>416.66624999999999</v>
      </c>
      <c r="R12" s="48">
        <v>498.05909999999801</v>
      </c>
      <c r="S12" s="48">
        <v>469.40354999999897</v>
      </c>
      <c r="T12" s="48">
        <v>419.76164999999901</v>
      </c>
      <c r="U12" s="48">
        <v>362.346599999999</v>
      </c>
      <c r="V12" s="48">
        <v>442.33479999999901</v>
      </c>
      <c r="W12" s="48">
        <v>432.51719999999898</v>
      </c>
      <c r="X12" s="48">
        <v>410.40049999999798</v>
      </c>
      <c r="Y12" s="23">
        <v>423.395949999999</v>
      </c>
      <c r="Z12" s="48">
        <v>586.29300000000001</v>
      </c>
      <c r="AA12" s="48">
        <v>684.57450000000097</v>
      </c>
      <c r="AB12" s="48">
        <v>506.43344999999999</v>
      </c>
      <c r="AC12" s="48">
        <v>530.39414999999997</v>
      </c>
      <c r="AD12" s="48">
        <v>467.32454999999999</v>
      </c>
      <c r="AE12" s="48">
        <v>618.51405</v>
      </c>
      <c r="AF12" s="48">
        <v>404.09985</v>
      </c>
      <c r="AG12" s="48">
        <v>380.0181</v>
      </c>
      <c r="AH12" s="48">
        <v>396.62700000000001</v>
      </c>
      <c r="AI12" s="48">
        <v>231.79695000000001</v>
      </c>
      <c r="AJ12" s="48">
        <v>247.75905</v>
      </c>
      <c r="AK12" s="48">
        <v>953.22149999999999</v>
      </c>
      <c r="AL12" s="48">
        <v>1985.5835999999999</v>
      </c>
      <c r="AM12" s="48">
        <v>460.16354999999999</v>
      </c>
      <c r="AN12" s="48">
        <v>407.74160000000001</v>
      </c>
      <c r="AO12" s="48">
        <v>332.66449999999998</v>
      </c>
      <c r="AP12" s="48">
        <v>324.10399999999998</v>
      </c>
      <c r="AQ12" s="48">
        <v>280.80119999999999</v>
      </c>
      <c r="AR12" s="48">
        <v>386.57</v>
      </c>
      <c r="AS12" s="48">
        <v>536.80160000000001</v>
      </c>
      <c r="AT12" s="23">
        <v>437.55200000000002</v>
      </c>
      <c r="AU12" s="48">
        <v>736.28679999999997</v>
      </c>
      <c r="AV12" s="48">
        <v>491.12079999999997</v>
      </c>
      <c r="AW12" s="48">
        <v>524.64480000000003</v>
      </c>
      <c r="AX12" s="48">
        <v>364.56029999999998</v>
      </c>
      <c r="AY12" s="48">
        <v>1225.9259999999999</v>
      </c>
      <c r="AZ12" s="48">
        <v>464.19749999999999</v>
      </c>
      <c r="BA12" s="48">
        <v>462.78550000000001</v>
      </c>
      <c r="BB12" s="48">
        <v>836.81150000000798</v>
      </c>
      <c r="BC12" s="48">
        <v>509.39774999999997</v>
      </c>
      <c r="BD12" s="23">
        <f t="shared" si="8"/>
        <v>27253.128050000018</v>
      </c>
    </row>
    <row r="13" spans="1:56" x14ac:dyDescent="0.3">
      <c r="A13" s="1" t="s">
        <v>3</v>
      </c>
      <c r="B13" s="20" t="s">
        <v>11</v>
      </c>
      <c r="C13" s="16">
        <v>23220.560000000001</v>
      </c>
      <c r="D13" s="23">
        <v>411.82499999999999</v>
      </c>
      <c r="E13" s="48">
        <v>1664.2002500000001</v>
      </c>
      <c r="F13" s="48">
        <v>1830.4657</v>
      </c>
      <c r="G13" s="48">
        <v>1734.1794</v>
      </c>
      <c r="H13" s="48">
        <v>5802.6081000000004</v>
      </c>
      <c r="I13" s="48">
        <v>1387.3735999999999</v>
      </c>
      <c r="J13" s="48">
        <v>2320.5715</v>
      </c>
      <c r="K13" s="48">
        <v>1839.95775</v>
      </c>
      <c r="L13" s="48">
        <v>4756.2206999999898</v>
      </c>
      <c r="M13" s="48">
        <v>1549.027</v>
      </c>
      <c r="N13" s="48">
        <v>2222.5360000000001</v>
      </c>
      <c r="O13" s="48">
        <v>2743.4054999999998</v>
      </c>
      <c r="P13" s="48">
        <v>2230.5745000000002</v>
      </c>
      <c r="Q13" s="48">
        <v>10021.091850000101</v>
      </c>
      <c r="R13" s="48">
        <v>1374.87735</v>
      </c>
      <c r="S13" s="48">
        <v>3099.4656</v>
      </c>
      <c r="T13" s="48">
        <v>2800.0780500000001</v>
      </c>
      <c r="U13" s="48">
        <v>2336.0567999999998</v>
      </c>
      <c r="V13" s="48">
        <v>2509.6475999999998</v>
      </c>
      <c r="W13" s="48">
        <v>1758.4123999999899</v>
      </c>
      <c r="X13" s="48">
        <v>2503.0324999999998</v>
      </c>
      <c r="Y13" s="23">
        <v>2824.3211500000002</v>
      </c>
      <c r="Z13" s="48">
        <v>1375.3425</v>
      </c>
      <c r="AA13" s="48">
        <v>1807.1131499999999</v>
      </c>
      <c r="AB13" s="48">
        <v>1508.9315999999999</v>
      </c>
      <c r="AC13" s="48">
        <v>5446.4732999999997</v>
      </c>
      <c r="AD13" s="48">
        <v>1205.99325</v>
      </c>
      <c r="AE13" s="48">
        <v>2471.1109499999998</v>
      </c>
      <c r="AF13" s="48">
        <v>2157.1588499999998</v>
      </c>
      <c r="AG13" s="48">
        <v>1827.5102999999999</v>
      </c>
      <c r="AH13" s="48">
        <v>6227.4019499999904</v>
      </c>
      <c r="AI13" s="48">
        <v>2242.6750499999998</v>
      </c>
      <c r="AJ13" s="48">
        <v>2369.3323500000001</v>
      </c>
      <c r="AK13" s="48">
        <v>3218.6269499999999</v>
      </c>
      <c r="AL13" s="48">
        <v>4928.5004999999901</v>
      </c>
      <c r="AM13" s="48">
        <v>3193.4710499999901</v>
      </c>
      <c r="AN13" s="48">
        <v>2573.3987999999999</v>
      </c>
      <c r="AO13" s="48">
        <v>2958.7802999999899</v>
      </c>
      <c r="AP13" s="48">
        <v>3249.2528000000002</v>
      </c>
      <c r="AQ13" s="48">
        <v>5384.3951999999899</v>
      </c>
      <c r="AR13" s="48">
        <v>3844.1356000000001</v>
      </c>
      <c r="AS13" s="48">
        <v>3708.9839999999999</v>
      </c>
      <c r="AT13" s="23">
        <v>2178.5727999999999</v>
      </c>
      <c r="AU13" s="48">
        <v>8112.3788000000004</v>
      </c>
      <c r="AV13" s="48">
        <v>3127.6732000000002</v>
      </c>
      <c r="AW13" s="48">
        <v>4394.7759999999998</v>
      </c>
      <c r="AX13" s="48">
        <v>2024.0765999999901</v>
      </c>
      <c r="AY13" s="48">
        <v>3966.4521</v>
      </c>
      <c r="AZ13" s="48">
        <v>1841.4864</v>
      </c>
      <c r="BA13" s="48">
        <v>1738.8589999999999</v>
      </c>
      <c r="BB13" s="48">
        <v>3665.5417499999799</v>
      </c>
      <c r="BC13" s="48">
        <v>3154.9102499999899</v>
      </c>
      <c r="BD13" s="23">
        <f t="shared" si="8"/>
        <v>155623.24364999996</v>
      </c>
    </row>
    <row r="14" spans="1:56" x14ac:dyDescent="0.3">
      <c r="A14" s="1" t="s">
        <v>3</v>
      </c>
      <c r="B14" s="20" t="s">
        <v>12</v>
      </c>
      <c r="C14" s="16">
        <v>47231.61</v>
      </c>
      <c r="D14" s="23">
        <v>1152.71784</v>
      </c>
      <c r="E14" s="48">
        <v>3115.4419499999899</v>
      </c>
      <c r="F14" s="48">
        <v>3293.91767999999</v>
      </c>
      <c r="G14" s="48">
        <v>2192.3020799999999</v>
      </c>
      <c r="H14" s="48">
        <v>3950.99882999999</v>
      </c>
      <c r="I14" s="48">
        <v>2503.77837</v>
      </c>
      <c r="J14" s="48">
        <v>3414.8640299999802</v>
      </c>
      <c r="K14" s="48">
        <v>2901.58571999999</v>
      </c>
      <c r="L14" s="48">
        <v>5611.6506599999702</v>
      </c>
      <c r="M14" s="48">
        <v>2466.9155999999998</v>
      </c>
      <c r="N14" s="48">
        <v>3608.6723999999899</v>
      </c>
      <c r="O14" s="48">
        <v>4704.2957999999899</v>
      </c>
      <c r="P14" s="48">
        <v>7090.2675000000099</v>
      </c>
      <c r="Q14" s="48">
        <v>8147.4831900000399</v>
      </c>
      <c r="R14" s="48">
        <v>3663.9117899999901</v>
      </c>
      <c r="S14" s="48">
        <v>4425.1237799999799</v>
      </c>
      <c r="T14" s="48">
        <v>2729.9141100000002</v>
      </c>
      <c r="U14" s="48">
        <v>2658.0292199999899</v>
      </c>
      <c r="V14" s="48">
        <v>3964.41767999999</v>
      </c>
      <c r="W14" s="48">
        <v>4077.4711199999801</v>
      </c>
      <c r="X14" s="48">
        <v>5370.3182999999799</v>
      </c>
      <c r="Y14" s="23">
        <v>2753.5497300000002</v>
      </c>
      <c r="Z14" s="48">
        <v>3950.2085999999899</v>
      </c>
      <c r="AA14" s="48">
        <v>4310.3095199999898</v>
      </c>
      <c r="AB14" s="48">
        <v>3470.08526999999</v>
      </c>
      <c r="AC14" s="48">
        <v>6180.3177299999998</v>
      </c>
      <c r="AD14" s="48">
        <v>4250.0096099999901</v>
      </c>
      <c r="AE14" s="48">
        <v>4698.7686899999899</v>
      </c>
      <c r="AF14" s="48">
        <v>5309.9115299999903</v>
      </c>
      <c r="AG14" s="48">
        <v>4656.7659599999897</v>
      </c>
      <c r="AH14" s="48">
        <v>9102.6035100000208</v>
      </c>
      <c r="AI14" s="48">
        <v>3863.5928099999901</v>
      </c>
      <c r="AJ14" s="48">
        <v>4160.4878699999799</v>
      </c>
      <c r="AK14" s="48">
        <v>5059.3365899999899</v>
      </c>
      <c r="AL14" s="48">
        <v>6943.3056000000197</v>
      </c>
      <c r="AM14" s="48">
        <v>5088.2346899999902</v>
      </c>
      <c r="AN14" s="48">
        <v>5266.8209999999799</v>
      </c>
      <c r="AO14" s="48">
        <v>6378.1405800000002</v>
      </c>
      <c r="AP14" s="48">
        <v>5257.9876799999902</v>
      </c>
      <c r="AQ14" s="48">
        <v>6443.61672000001</v>
      </c>
      <c r="AR14" s="48">
        <v>3373.40759999999</v>
      </c>
      <c r="AS14" s="48">
        <v>3996.8635199999799</v>
      </c>
      <c r="AT14" s="23">
        <v>3063.6179999999899</v>
      </c>
      <c r="AU14" s="48">
        <v>3260.0083199999899</v>
      </c>
      <c r="AV14" s="48">
        <v>5783.80871999999</v>
      </c>
      <c r="AW14" s="48">
        <v>8277.8899200000196</v>
      </c>
      <c r="AX14" s="48">
        <v>3553.7696999999898</v>
      </c>
      <c r="AY14" s="48">
        <v>7101.1512000000203</v>
      </c>
      <c r="AZ14" s="48">
        <v>3252.1764599999801</v>
      </c>
      <c r="BA14" s="48">
        <v>2624.70795</v>
      </c>
      <c r="BB14" s="48">
        <v>4007.6500499999602</v>
      </c>
      <c r="BC14" s="48">
        <v>2731.1840999999899</v>
      </c>
      <c r="BD14" s="23">
        <f t="shared" si="8"/>
        <v>229214.3668799997</v>
      </c>
    </row>
    <row r="15" spans="1:56" x14ac:dyDescent="0.3">
      <c r="A15" s="1" t="s">
        <v>3</v>
      </c>
      <c r="B15" s="20" t="s">
        <v>13</v>
      </c>
      <c r="C15" s="16">
        <v>1290.8900000000001</v>
      </c>
      <c r="D15" s="23">
        <v>97.897499999999994</v>
      </c>
      <c r="E15" s="48">
        <v>318.41505375000003</v>
      </c>
      <c r="F15" s="48">
        <v>335.36420249999998</v>
      </c>
      <c r="G15" s="48">
        <v>436.33927499999999</v>
      </c>
      <c r="H15" s="48">
        <v>415.35876875000002</v>
      </c>
      <c r="I15" s="48">
        <v>910.41669375000004</v>
      </c>
      <c r="J15" s="48">
        <v>882.75893250000001</v>
      </c>
      <c r="K15" s="48">
        <v>986.98942750000106</v>
      </c>
      <c r="L15" s="48">
        <v>1038.1474949999999</v>
      </c>
      <c r="M15" s="48">
        <v>568.19286250000005</v>
      </c>
      <c r="N15" s="48">
        <v>618.54532500000096</v>
      </c>
      <c r="O15" s="48">
        <v>516.65359999999998</v>
      </c>
      <c r="P15" s="48">
        <v>439.4745125</v>
      </c>
      <c r="Q15" s="48">
        <v>397.74215249999997</v>
      </c>
      <c r="R15" s="48">
        <v>327.42892875000001</v>
      </c>
      <c r="S15" s="48">
        <v>372.66132750000003</v>
      </c>
      <c r="T15" s="48">
        <v>231.289905</v>
      </c>
      <c r="U15" s="48">
        <v>207.73627875</v>
      </c>
      <c r="V15" s="48">
        <v>206.93040500000001</v>
      </c>
      <c r="W15" s="48">
        <v>398.74029000000002</v>
      </c>
      <c r="X15" s="48">
        <v>710.28743749999899</v>
      </c>
      <c r="Y15" s="23">
        <v>233.29241500000001</v>
      </c>
      <c r="Z15" s="48">
        <v>384.597375</v>
      </c>
      <c r="AA15" s="48">
        <v>556.93814999999995</v>
      </c>
      <c r="AB15" s="48">
        <v>622.23698249999995</v>
      </c>
      <c r="AC15" s="48">
        <v>422.68446375000002</v>
      </c>
      <c r="AD15" s="48">
        <v>551.02075875000003</v>
      </c>
      <c r="AE15" s="48">
        <v>437.78455874999997</v>
      </c>
      <c r="AF15" s="48">
        <v>432.28415999999999</v>
      </c>
      <c r="AG15" s="48">
        <v>419.45817375000001</v>
      </c>
      <c r="AH15" s="48">
        <v>306.48271499999998</v>
      </c>
      <c r="AI15" s="48">
        <v>307.02902999999998</v>
      </c>
      <c r="AJ15" s="48">
        <v>227.4657</v>
      </c>
      <c r="AK15" s="48">
        <v>281.42672249999998</v>
      </c>
      <c r="AL15" s="48">
        <v>883.97491875000003</v>
      </c>
      <c r="AM15" s="48">
        <v>944.60346749999997</v>
      </c>
      <c r="AN15" s="48">
        <v>979.49613999999997</v>
      </c>
      <c r="AO15" s="48">
        <v>548.96455249999997</v>
      </c>
      <c r="AP15" s="48">
        <v>439.35550999999998</v>
      </c>
      <c r="AQ15" s="48">
        <v>337.12644999999998</v>
      </c>
      <c r="AR15" s="48">
        <v>281.85941000000003</v>
      </c>
      <c r="AS15" s="48">
        <v>311.45071999999999</v>
      </c>
      <c r="AT15" s="23">
        <v>240.34678</v>
      </c>
      <c r="AU15" s="48">
        <v>194.30753999999999</v>
      </c>
      <c r="AV15" s="48">
        <v>327.87371000000002</v>
      </c>
      <c r="AW15" s="48">
        <v>261.27143999999998</v>
      </c>
      <c r="AX15" s="48">
        <v>320.96522249999998</v>
      </c>
      <c r="AY15" s="48">
        <v>208.7739225</v>
      </c>
      <c r="AZ15" s="48">
        <v>402.31649249999998</v>
      </c>
      <c r="BA15" s="48">
        <v>286.98200000000003</v>
      </c>
      <c r="BB15" s="48">
        <v>416.43968124999998</v>
      </c>
      <c r="BC15" s="48">
        <v>302.41738750000002</v>
      </c>
      <c r="BD15" s="23">
        <f t="shared" si="8"/>
        <v>23288.596923750007</v>
      </c>
    </row>
    <row r="16" spans="1:56" x14ac:dyDescent="0.3">
      <c r="A16" s="1" t="s">
        <v>3</v>
      </c>
      <c r="B16" s="20" t="s">
        <v>14</v>
      </c>
      <c r="C16" s="16">
        <v>143250.17000000001</v>
      </c>
      <c r="D16" s="23">
        <v>12939</v>
      </c>
      <c r="E16" s="48">
        <v>21937.707649999898</v>
      </c>
      <c r="F16" s="48">
        <v>25052.806099999802</v>
      </c>
      <c r="G16" s="48">
        <v>27883.145999999801</v>
      </c>
      <c r="H16" s="48">
        <v>19316.436249999999</v>
      </c>
      <c r="I16" s="48">
        <v>23063.288449999902</v>
      </c>
      <c r="J16" s="48">
        <v>24665.383899999801</v>
      </c>
      <c r="K16" s="48">
        <v>25957.172899999801</v>
      </c>
      <c r="L16" s="48">
        <v>22884.072749999901</v>
      </c>
      <c r="M16" s="48">
        <v>23470.1889999999</v>
      </c>
      <c r="N16" s="48">
        <v>25845.8129999999</v>
      </c>
      <c r="O16" s="48">
        <v>26708.9914999998</v>
      </c>
      <c r="P16" s="48">
        <v>22535.468999999899</v>
      </c>
      <c r="Q16" s="48">
        <v>22492.643249999899</v>
      </c>
      <c r="R16" s="48">
        <v>21308.3524499999</v>
      </c>
      <c r="S16" s="48">
        <v>28477.726199999899</v>
      </c>
      <c r="T16" s="48">
        <v>21541.93965</v>
      </c>
      <c r="U16" s="48">
        <v>29096.748449999901</v>
      </c>
      <c r="V16" s="48">
        <v>30155.5253999999</v>
      </c>
      <c r="W16" s="48">
        <v>26585.199399999899</v>
      </c>
      <c r="X16" s="48">
        <v>26691.753000000001</v>
      </c>
      <c r="Y16" s="23">
        <v>21728.449949999998</v>
      </c>
      <c r="Z16" s="48">
        <v>28510.11</v>
      </c>
      <c r="AA16" s="48">
        <v>43863.403050000001</v>
      </c>
      <c r="AB16" s="48">
        <v>30870.517950000001</v>
      </c>
      <c r="AC16" s="48">
        <v>31681.472699999998</v>
      </c>
      <c r="AD16" s="48">
        <v>30565.169249999999</v>
      </c>
      <c r="AE16" s="48">
        <v>43833.659099999903</v>
      </c>
      <c r="AF16" s="48">
        <v>37365.8439</v>
      </c>
      <c r="AG16" s="48">
        <v>30001.448400000001</v>
      </c>
      <c r="AH16" s="48">
        <v>26139.197700000001</v>
      </c>
      <c r="AI16" s="48">
        <v>13984.751550000101</v>
      </c>
      <c r="AJ16" s="48">
        <v>25771.699799999999</v>
      </c>
      <c r="AK16" s="48">
        <v>45364.241999999802</v>
      </c>
      <c r="AL16" s="48">
        <v>40732.865249999901</v>
      </c>
      <c r="AM16" s="48">
        <v>28705.630799999999</v>
      </c>
      <c r="AN16" s="48">
        <v>32856.090399999899</v>
      </c>
      <c r="AO16" s="48">
        <v>34715.5724999999</v>
      </c>
      <c r="AP16" s="48">
        <v>41281.476799999997</v>
      </c>
      <c r="AQ16" s="48">
        <v>29078.810399999998</v>
      </c>
      <c r="AR16" s="48">
        <v>33035.64</v>
      </c>
      <c r="AS16" s="48">
        <v>33691.271999999997</v>
      </c>
      <c r="AT16" s="23">
        <v>33266.050799999997</v>
      </c>
      <c r="AU16" s="48">
        <v>28309.707200000001</v>
      </c>
      <c r="AV16" s="48">
        <v>34497.703999999998</v>
      </c>
      <c r="AW16" s="48">
        <v>32169.015599999999</v>
      </c>
      <c r="AX16" s="48">
        <v>29283.777900000001</v>
      </c>
      <c r="AY16" s="48">
        <v>32673.4199999999</v>
      </c>
      <c r="AZ16" s="48">
        <v>21451.9850999999</v>
      </c>
      <c r="BA16" s="48">
        <v>24657.739249999799</v>
      </c>
      <c r="BB16" s="48">
        <v>22302.099249999901</v>
      </c>
      <c r="BC16" s="48">
        <v>22436.448749999901</v>
      </c>
      <c r="BD16" s="23">
        <f t="shared" si="8"/>
        <v>1473434.6356499975</v>
      </c>
    </row>
    <row r="17" spans="1:56" x14ac:dyDescent="0.3">
      <c r="A17" s="1" t="s">
        <v>3</v>
      </c>
      <c r="B17" s="20" t="s">
        <v>15</v>
      </c>
      <c r="C17" s="16">
        <v>720.68</v>
      </c>
      <c r="D17" s="23">
        <v>113.68992</v>
      </c>
      <c r="E17" s="48">
        <v>592.39002400000095</v>
      </c>
      <c r="F17" s="48">
        <v>373.66204800000003</v>
      </c>
      <c r="G17" s="48">
        <v>285.63019200000002</v>
      </c>
      <c r="H17" s="48">
        <v>786.23669200000404</v>
      </c>
      <c r="I17" s="48">
        <v>478.98097999999999</v>
      </c>
      <c r="J17" s="48">
        <v>630.14387999999997</v>
      </c>
      <c r="K17" s="48">
        <v>555.98451999999997</v>
      </c>
      <c r="L17" s="48">
        <v>696.17301600000098</v>
      </c>
      <c r="M17" s="48">
        <v>375.3784</v>
      </c>
      <c r="N17" s="48">
        <v>501.72476</v>
      </c>
      <c r="O17" s="48">
        <v>869.46440000000302</v>
      </c>
      <c r="P17" s="48">
        <v>743.77400000000205</v>
      </c>
      <c r="Q17" s="48">
        <v>958.61396400000399</v>
      </c>
      <c r="R17" s="48">
        <v>627.06151199999999</v>
      </c>
      <c r="S17" s="48">
        <v>730.85628000000202</v>
      </c>
      <c r="T17" s="48">
        <v>428.01528000000002</v>
      </c>
      <c r="U17" s="48">
        <v>636.00860399999999</v>
      </c>
      <c r="V17" s="48">
        <v>577.27865599999996</v>
      </c>
      <c r="W17" s="48">
        <v>790.164816000001</v>
      </c>
      <c r="X17" s="48">
        <v>636.725560000001</v>
      </c>
      <c r="Y17" s="23">
        <v>431.72104000000002</v>
      </c>
      <c r="Z17" s="48">
        <v>989.29348000000095</v>
      </c>
      <c r="AA17" s="48">
        <v>1985.8211040000001</v>
      </c>
      <c r="AB17" s="48">
        <v>658.328172</v>
      </c>
      <c r="AC17" s="48">
        <v>910.49143200000196</v>
      </c>
      <c r="AD17" s="48">
        <v>989.64188400000205</v>
      </c>
      <c r="AE17" s="48">
        <v>1093.011612</v>
      </c>
      <c r="AF17" s="48">
        <v>1046.469732</v>
      </c>
      <c r="AG17" s="48">
        <v>706.43773200000101</v>
      </c>
      <c r="AH17" s="48">
        <v>1490.466516</v>
      </c>
      <c r="AI17" s="48">
        <v>633.50086799999997</v>
      </c>
      <c r="AJ17" s="48">
        <v>319.77884399999999</v>
      </c>
      <c r="AK17" s="48">
        <v>870.056880000001</v>
      </c>
      <c r="AL17" s="48">
        <v>1149.9457199999999</v>
      </c>
      <c r="AM17" s="48">
        <v>656.09174399999995</v>
      </c>
      <c r="AN17" s="48">
        <v>786.30725600000096</v>
      </c>
      <c r="AO17" s="48">
        <v>941.37472800000103</v>
      </c>
      <c r="AP17" s="48">
        <v>802.72649600000102</v>
      </c>
      <c r="AQ17" s="48">
        <v>1328.02368</v>
      </c>
      <c r="AR17" s="48">
        <v>470.89132799999999</v>
      </c>
      <c r="AS17" s="48">
        <v>726.805888000001</v>
      </c>
      <c r="AT17" s="23">
        <v>836.26859200000104</v>
      </c>
      <c r="AU17" s="48">
        <v>852.35129600000096</v>
      </c>
      <c r="AV17" s="48">
        <v>574.38838399999997</v>
      </c>
      <c r="AW17" s="48">
        <v>452.17264</v>
      </c>
      <c r="AX17" s="48">
        <v>345.56745599999999</v>
      </c>
      <c r="AY17" s="48">
        <v>817.67649600000095</v>
      </c>
      <c r="AZ17" s="48">
        <v>404.08055999999999</v>
      </c>
      <c r="BA17" s="48">
        <v>617.64016000000004</v>
      </c>
      <c r="BB17" s="48">
        <v>1379.63706000001</v>
      </c>
      <c r="BC17" s="48">
        <v>497.93022000000002</v>
      </c>
      <c r="BD17" s="23">
        <f t="shared" si="8"/>
        <v>38152.856504000039</v>
      </c>
    </row>
    <row r="18" spans="1:56" x14ac:dyDescent="0.3">
      <c r="A18" s="1" t="s">
        <v>3</v>
      </c>
      <c r="B18" s="20" t="s">
        <v>16</v>
      </c>
      <c r="C18" s="16">
        <v>11632.88</v>
      </c>
      <c r="D18" s="23">
        <v>139.60576800000001</v>
      </c>
      <c r="E18" s="48">
        <v>277.15915799999999</v>
      </c>
      <c r="F18" s="48">
        <v>457.33177799999999</v>
      </c>
      <c r="G18" s="48">
        <v>537.09868800000004</v>
      </c>
      <c r="H18" s="48">
        <v>1203.3107279999999</v>
      </c>
      <c r="I18" s="48">
        <v>438.10264799999999</v>
      </c>
      <c r="J18" s="48">
        <v>734.37964199999999</v>
      </c>
      <c r="K18" s="48">
        <v>495.65401200000002</v>
      </c>
      <c r="L18" s="48">
        <v>459.130518</v>
      </c>
      <c r="M18" s="48">
        <v>181.89089999999999</v>
      </c>
      <c r="N18" s="48">
        <v>476.79138</v>
      </c>
      <c r="O18" s="48">
        <v>225.43541999999999</v>
      </c>
      <c r="P18" s="48">
        <v>330.88121999999998</v>
      </c>
      <c r="Q18" s="48">
        <v>2555.1117899999999</v>
      </c>
      <c r="R18" s="48">
        <v>1947.7277819999999</v>
      </c>
      <c r="S18" s="48">
        <v>1950.4346399999999</v>
      </c>
      <c r="T18" s="48">
        <v>930.46060799999998</v>
      </c>
      <c r="U18" s="48">
        <v>829.88274600000102</v>
      </c>
      <c r="V18" s="48">
        <v>1195.57836</v>
      </c>
      <c r="W18" s="48">
        <v>1307.062872</v>
      </c>
      <c r="X18" s="48">
        <v>1645.3891799999999</v>
      </c>
      <c r="Y18" s="23">
        <v>938.51654399999995</v>
      </c>
      <c r="Z18" s="48">
        <v>920.11086000000103</v>
      </c>
      <c r="AA18" s="48">
        <v>1540.9559879999999</v>
      </c>
      <c r="AB18" s="48">
        <v>257.64933600000001</v>
      </c>
      <c r="AC18" s="48">
        <v>1973.4132059999999</v>
      </c>
      <c r="AD18" s="48">
        <v>720.21133799999996</v>
      </c>
      <c r="AE18" s="48">
        <v>902.00741400000004</v>
      </c>
      <c r="AF18" s="48">
        <v>864.63531</v>
      </c>
      <c r="AG18" s="48">
        <v>2639.81025</v>
      </c>
      <c r="AH18" s="48">
        <v>2237.1495300000001</v>
      </c>
      <c r="AI18" s="48">
        <v>399.66696000000002</v>
      </c>
      <c r="AJ18" s="48">
        <v>889.37125200000003</v>
      </c>
      <c r="AK18" s="48">
        <v>543.77908200000104</v>
      </c>
      <c r="AL18" s="48">
        <v>958.14041399999996</v>
      </c>
      <c r="AM18" s="48">
        <v>606.04929000000004</v>
      </c>
      <c r="AN18" s="48">
        <v>919.95901199999901</v>
      </c>
      <c r="AO18" s="48">
        <v>1105.8888959999999</v>
      </c>
      <c r="AP18" s="48">
        <v>725.19580799999903</v>
      </c>
      <c r="AQ18" s="48">
        <v>1785.903984</v>
      </c>
      <c r="AR18" s="48">
        <v>778.47739200000001</v>
      </c>
      <c r="AS18" s="48">
        <v>1112.962464</v>
      </c>
      <c r="AT18" s="23">
        <v>980.29094399999894</v>
      </c>
      <c r="AU18" s="48">
        <v>1012.149648</v>
      </c>
      <c r="AV18" s="48">
        <v>755.68895999999904</v>
      </c>
      <c r="AW18" s="48">
        <v>1318.38408</v>
      </c>
      <c r="AX18" s="48">
        <v>869.17989599999896</v>
      </c>
      <c r="AY18" s="48">
        <v>1300.459212</v>
      </c>
      <c r="AZ18" s="48">
        <v>880.62811200000101</v>
      </c>
      <c r="BA18" s="48">
        <v>546.83748000000003</v>
      </c>
      <c r="BB18" s="48">
        <v>1480.4534699999999</v>
      </c>
      <c r="BC18" s="48">
        <v>397.95839999999998</v>
      </c>
      <c r="BD18" s="23">
        <f t="shared" si="8"/>
        <v>50680.304369999998</v>
      </c>
    </row>
    <row r="19" spans="1:56" x14ac:dyDescent="0.3">
      <c r="A19" s="1" t="s">
        <v>3</v>
      </c>
      <c r="B19" s="20" t="s">
        <v>17</v>
      </c>
      <c r="C19" s="16">
        <v>956.13</v>
      </c>
      <c r="D19" s="23">
        <v>102</v>
      </c>
      <c r="E19" s="48">
        <v>298</v>
      </c>
      <c r="F19" s="48">
        <v>402</v>
      </c>
      <c r="G19" s="48">
        <v>325</v>
      </c>
      <c r="H19" s="48">
        <v>202</v>
      </c>
      <c r="I19" s="48">
        <v>246</v>
      </c>
      <c r="J19" s="48">
        <v>301</v>
      </c>
      <c r="K19" s="48">
        <v>256</v>
      </c>
      <c r="L19" s="48">
        <v>202</v>
      </c>
      <c r="M19" s="48">
        <v>154</v>
      </c>
      <c r="N19" s="48">
        <v>101</v>
      </c>
      <c r="O19" s="48">
        <v>50</v>
      </c>
      <c r="P19" s="48">
        <v>50</v>
      </c>
      <c r="Q19" s="48">
        <v>30</v>
      </c>
      <c r="R19" s="48"/>
      <c r="S19" s="48"/>
      <c r="T19" s="48"/>
      <c r="U19" s="48"/>
      <c r="V19" s="48"/>
      <c r="W19" s="48"/>
      <c r="X19" s="48"/>
      <c r="Y19" s="23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23"/>
      <c r="AU19" s="48"/>
      <c r="AV19" s="48"/>
      <c r="AW19" s="48"/>
      <c r="AX19" s="48"/>
      <c r="AY19" s="48"/>
      <c r="AZ19" s="48"/>
      <c r="BA19" s="48"/>
      <c r="BB19" s="48"/>
      <c r="BC19" s="48"/>
      <c r="BD19" s="23">
        <f t="shared" si="8"/>
        <v>2719</v>
      </c>
    </row>
    <row r="20" spans="1:56" x14ac:dyDescent="0.3">
      <c r="A20" s="1" t="s">
        <v>3</v>
      </c>
      <c r="B20" s="20" t="s">
        <v>18</v>
      </c>
      <c r="C20" s="16">
        <v>255436.75</v>
      </c>
      <c r="D20" s="23">
        <v>4478.83</v>
      </c>
      <c r="E20" s="48">
        <v>8355.4399999999896</v>
      </c>
      <c r="F20" s="48">
        <v>10618.82</v>
      </c>
      <c r="G20" s="48">
        <v>8707.9999999999909</v>
      </c>
      <c r="H20" s="48">
        <v>8724.8899999999903</v>
      </c>
      <c r="I20" s="48">
        <v>10368.780000000001</v>
      </c>
      <c r="J20" s="48">
        <v>22758.5</v>
      </c>
      <c r="K20" s="48">
        <v>13910.99</v>
      </c>
      <c r="L20" s="48">
        <v>10928.55</v>
      </c>
      <c r="M20" s="48">
        <v>13135.8300000001</v>
      </c>
      <c r="N20" s="48">
        <v>14645.8400000001</v>
      </c>
      <c r="O20" s="48">
        <v>12894.370000000101</v>
      </c>
      <c r="P20" s="48">
        <v>11237.63</v>
      </c>
      <c r="Q20" s="48">
        <v>9549.1399999999903</v>
      </c>
      <c r="R20" s="48">
        <v>10085.299999999999</v>
      </c>
      <c r="S20" s="48">
        <v>12342.34</v>
      </c>
      <c r="T20" s="48">
        <v>8014.4500000000098</v>
      </c>
      <c r="U20" s="48">
        <v>9000.9199999999892</v>
      </c>
      <c r="V20" s="48">
        <v>10565.51</v>
      </c>
      <c r="W20" s="48">
        <v>9874.3299999999908</v>
      </c>
      <c r="X20" s="48">
        <v>9713.4599999999991</v>
      </c>
      <c r="Y20" s="23">
        <v>1314.31</v>
      </c>
      <c r="Z20" s="48">
        <v>24685.96</v>
      </c>
      <c r="AA20" s="48">
        <v>1403.01</v>
      </c>
      <c r="AB20" s="48">
        <v>17342.320000000102</v>
      </c>
      <c r="AC20" s="48">
        <v>15919.780000000101</v>
      </c>
      <c r="AD20" s="48">
        <v>13820.28</v>
      </c>
      <c r="AE20" s="48">
        <v>12584.2</v>
      </c>
      <c r="AF20" s="48">
        <v>15576.0900000001</v>
      </c>
      <c r="AG20" s="48">
        <v>20144.480000000101</v>
      </c>
      <c r="AH20" s="48">
        <v>15373.0600000001</v>
      </c>
      <c r="AI20" s="48">
        <v>18637.550000000101</v>
      </c>
      <c r="AJ20" s="48">
        <v>18065.690000000101</v>
      </c>
      <c r="AK20" s="48">
        <v>9434.2099999999991</v>
      </c>
      <c r="AL20" s="48">
        <v>10062.33</v>
      </c>
      <c r="AM20" s="48">
        <v>10997.82</v>
      </c>
      <c r="AN20" s="48">
        <v>15005.67</v>
      </c>
      <c r="AO20" s="48">
        <v>18475.98</v>
      </c>
      <c r="AP20" s="48">
        <v>16531.580000000002</v>
      </c>
      <c r="AQ20" s="48">
        <v>12417.5</v>
      </c>
      <c r="AR20" s="48">
        <v>11859.38</v>
      </c>
      <c r="AS20" s="48">
        <v>10096.89</v>
      </c>
      <c r="AT20" s="23">
        <v>9973.3499999999804</v>
      </c>
      <c r="AU20" s="48">
        <v>9681.11</v>
      </c>
      <c r="AV20" s="48">
        <v>12344.84</v>
      </c>
      <c r="AW20" s="48">
        <v>12474.34</v>
      </c>
      <c r="AX20" s="48">
        <v>17106.349999999999</v>
      </c>
      <c r="AY20" s="48">
        <v>21654.42</v>
      </c>
      <c r="AZ20" s="48">
        <v>17652.88</v>
      </c>
      <c r="BA20" s="48">
        <v>11314.121999999999</v>
      </c>
      <c r="BB20" s="48">
        <v>22596</v>
      </c>
      <c r="BC20" s="48">
        <v>9740.5384999999897</v>
      </c>
      <c r="BD20" s="23">
        <f t="shared" si="8"/>
        <v>664197.96050000098</v>
      </c>
    </row>
    <row r="21" spans="1:56" x14ac:dyDescent="0.3">
      <c r="A21" s="1" t="s">
        <v>3</v>
      </c>
      <c r="B21" s="20" t="s">
        <v>19</v>
      </c>
      <c r="C21" s="16">
        <v>17016.419999999998</v>
      </c>
      <c r="D21" s="23">
        <v>211.38695100000001</v>
      </c>
      <c r="E21" s="48">
        <v>1157.6123467499999</v>
      </c>
      <c r="F21" s="48">
        <v>914.66630400000099</v>
      </c>
      <c r="G21" s="48">
        <v>548.62750800000003</v>
      </c>
      <c r="H21" s="48">
        <v>679.76846624999996</v>
      </c>
      <c r="I21" s="48">
        <v>531.57174599999996</v>
      </c>
      <c r="J21" s="48">
        <v>2315.1149452500099</v>
      </c>
      <c r="K21" s="48">
        <v>3116.05767375</v>
      </c>
      <c r="L21" s="48">
        <v>2168.70833025001</v>
      </c>
      <c r="M21" s="48">
        <v>1432.5778275</v>
      </c>
      <c r="N21" s="48">
        <v>1420.8202275000001</v>
      </c>
      <c r="O21" s="48">
        <v>2902.1431050000101</v>
      </c>
      <c r="P21" s="48">
        <v>1982.159895</v>
      </c>
      <c r="Q21" s="48">
        <v>3766.4158455000102</v>
      </c>
      <c r="R21" s="48">
        <v>929.59227899999996</v>
      </c>
      <c r="S21" s="48">
        <v>2224.8981562499998</v>
      </c>
      <c r="T21" s="48">
        <v>1292.3290957500001</v>
      </c>
      <c r="U21" s="48">
        <v>5719.6273365000197</v>
      </c>
      <c r="V21" s="48">
        <v>1505.3255280000001</v>
      </c>
      <c r="W21" s="48">
        <v>1980.395829</v>
      </c>
      <c r="X21" s="48">
        <v>2573.6774025</v>
      </c>
      <c r="Y21" s="23">
        <v>1303.5180922500001</v>
      </c>
      <c r="Z21" s="48">
        <v>1021.5517275</v>
      </c>
      <c r="AA21" s="48">
        <v>2140.7477669999998</v>
      </c>
      <c r="AB21" s="48">
        <v>1935.3658184999999</v>
      </c>
      <c r="AC21" s="48">
        <v>3349.5405525000001</v>
      </c>
      <c r="AD21" s="48">
        <v>1586.1940132499999</v>
      </c>
      <c r="AE21" s="48">
        <v>2055.3446182500002</v>
      </c>
      <c r="AF21" s="48">
        <v>2011.06191825</v>
      </c>
      <c r="AG21" s="48">
        <v>1644.40116225</v>
      </c>
      <c r="AH21" s="48">
        <v>4330.0977142499996</v>
      </c>
      <c r="AI21" s="48">
        <v>1505.365785</v>
      </c>
      <c r="AJ21" s="48">
        <v>1497.08738025</v>
      </c>
      <c r="AK21" s="48">
        <v>1865.8023615</v>
      </c>
      <c r="AL21" s="48">
        <v>4697.8901392500002</v>
      </c>
      <c r="AM21" s="48">
        <v>2241.3319582499998</v>
      </c>
      <c r="AN21" s="48">
        <v>2303.0791140000001</v>
      </c>
      <c r="AO21" s="48">
        <v>2855.9478779999999</v>
      </c>
      <c r="AP21" s="48">
        <v>2732.8530479999999</v>
      </c>
      <c r="AQ21" s="48">
        <v>6216.4586760000102</v>
      </c>
      <c r="AR21" s="48">
        <v>1728.8681759999999</v>
      </c>
      <c r="AS21" s="48">
        <v>3939.1593779999998</v>
      </c>
      <c r="AT21" s="23">
        <v>1875.3001380000001</v>
      </c>
      <c r="AU21" s="48">
        <v>2906.2784999999999</v>
      </c>
      <c r="AV21" s="48">
        <v>2195.1081360000098</v>
      </c>
      <c r="AW21" s="48">
        <v>3840.327378</v>
      </c>
      <c r="AX21" s="48">
        <v>2783.576016</v>
      </c>
      <c r="AY21" s="48">
        <v>3876.9225885000001</v>
      </c>
      <c r="AZ21" s="48">
        <v>1116.834615</v>
      </c>
      <c r="BA21" s="48">
        <v>3277.0507949999901</v>
      </c>
      <c r="BB21" s="48">
        <v>2390.3514975000098</v>
      </c>
      <c r="BC21" s="48">
        <v>4635.4308712499897</v>
      </c>
      <c r="BD21" s="23">
        <f t="shared" si="8"/>
        <v>121232.3246122501</v>
      </c>
    </row>
    <row r="22" spans="1:56" x14ac:dyDescent="0.3">
      <c r="A22" s="1" t="s">
        <v>3</v>
      </c>
      <c r="B22" s="20" t="s">
        <v>20</v>
      </c>
      <c r="C22" s="16">
        <v>10797.33</v>
      </c>
      <c r="D22" s="23">
        <v>243.1962</v>
      </c>
      <c r="E22" s="48">
        <v>793.62239999999804</v>
      </c>
      <c r="F22" s="48">
        <v>878.76459999999804</v>
      </c>
      <c r="G22" s="48">
        <v>782.38199999999802</v>
      </c>
      <c r="H22" s="48">
        <v>3854.1615999999999</v>
      </c>
      <c r="I22" s="48">
        <v>775.29094999999995</v>
      </c>
      <c r="J22" s="48">
        <v>1063.7164499999999</v>
      </c>
      <c r="K22" s="48">
        <v>1054.8426999999999</v>
      </c>
      <c r="L22" s="48">
        <v>1560.11624999999</v>
      </c>
      <c r="M22" s="48">
        <v>802.71149999999898</v>
      </c>
      <c r="N22" s="48">
        <v>989.52899999999897</v>
      </c>
      <c r="O22" s="48">
        <v>2557.0594999999898</v>
      </c>
      <c r="P22" s="48">
        <v>2500.2839999999901</v>
      </c>
      <c r="Q22" s="48">
        <v>3640.13265</v>
      </c>
      <c r="R22" s="48">
        <v>1115.5914</v>
      </c>
      <c r="S22" s="48">
        <v>1402.6666499999901</v>
      </c>
      <c r="T22" s="48">
        <v>4967.3316000000004</v>
      </c>
      <c r="U22" s="48">
        <v>3615.3463499999898</v>
      </c>
      <c r="V22" s="48">
        <v>1911.1987999999899</v>
      </c>
      <c r="W22" s="48">
        <v>2658.3276000000001</v>
      </c>
      <c r="X22" s="48">
        <v>1341.4865</v>
      </c>
      <c r="Y22" s="23">
        <v>5010.3388000000004</v>
      </c>
      <c r="Z22" s="48">
        <v>1212.5715</v>
      </c>
      <c r="AA22" s="48">
        <v>1845.7085999999999</v>
      </c>
      <c r="AB22" s="48">
        <v>927.97350000000199</v>
      </c>
      <c r="AC22" s="48">
        <v>2737.6462499999998</v>
      </c>
      <c r="AD22" s="48">
        <v>1956.8009999999999</v>
      </c>
      <c r="AE22" s="48">
        <v>984.45270000000198</v>
      </c>
      <c r="AF22" s="48">
        <v>457.25295</v>
      </c>
      <c r="AG22" s="48">
        <v>1960.36995</v>
      </c>
      <c r="AH22" s="48">
        <v>4451.6125499999998</v>
      </c>
      <c r="AI22" s="48">
        <v>776.00985000000105</v>
      </c>
      <c r="AJ22" s="48">
        <v>1063.6510499999999</v>
      </c>
      <c r="AK22" s="48">
        <v>1993.3683000000001</v>
      </c>
      <c r="AL22" s="48">
        <v>4312.8392999999996</v>
      </c>
      <c r="AM22" s="48">
        <v>1223.9881499999999</v>
      </c>
      <c r="AN22" s="48">
        <v>1603.9891</v>
      </c>
      <c r="AO22" s="48">
        <v>2049.5727000000002</v>
      </c>
      <c r="AP22" s="48">
        <v>1830.0044</v>
      </c>
      <c r="AQ22" s="48">
        <v>3263.1844000000001</v>
      </c>
      <c r="AR22" s="48">
        <v>1121.2791999999999</v>
      </c>
      <c r="AS22" s="48">
        <v>1341.7256</v>
      </c>
      <c r="AT22" s="23">
        <v>1077.1876</v>
      </c>
      <c r="AU22" s="48">
        <v>3012.3692000000001</v>
      </c>
      <c r="AV22" s="48">
        <v>1446.636</v>
      </c>
      <c r="AW22" s="48">
        <v>1376.9315999999999</v>
      </c>
      <c r="AX22" s="48">
        <v>735.28650000000005</v>
      </c>
      <c r="AY22" s="48">
        <v>2279.3355000000001</v>
      </c>
      <c r="AZ22" s="48">
        <v>559.63440000000003</v>
      </c>
      <c r="BA22" s="48">
        <v>692.67424999999901</v>
      </c>
      <c r="BB22" s="48">
        <v>2171.9874999999902</v>
      </c>
      <c r="BC22" s="48">
        <v>858.05549999999698</v>
      </c>
      <c r="BD22" s="23">
        <f t="shared" si="8"/>
        <v>94842.196599999937</v>
      </c>
    </row>
    <row r="23" spans="1:56" x14ac:dyDescent="0.3">
      <c r="A23" s="1" t="s">
        <v>3</v>
      </c>
      <c r="B23" s="20" t="s">
        <v>21</v>
      </c>
      <c r="C23" s="16">
        <v>24859.51</v>
      </c>
      <c r="D23" s="23">
        <v>673.397999999999</v>
      </c>
      <c r="E23" s="48">
        <v>1786.92300000001</v>
      </c>
      <c r="F23" s="48">
        <v>1953.0540000000001</v>
      </c>
      <c r="G23" s="48">
        <v>1938.825</v>
      </c>
      <c r="H23" s="48">
        <v>1754.028</v>
      </c>
      <c r="I23" s="48">
        <v>2379.06</v>
      </c>
      <c r="J23" s="48">
        <v>2373.3629999999998</v>
      </c>
      <c r="K23" s="48">
        <v>5057.6760000000004</v>
      </c>
      <c r="L23" s="48">
        <v>2973.4650000000001</v>
      </c>
      <c r="M23" s="48">
        <v>2241.9090000000001</v>
      </c>
      <c r="N23" s="48">
        <v>2631.915</v>
      </c>
      <c r="O23" s="48">
        <v>2529.1619999999998</v>
      </c>
      <c r="P23" s="48">
        <v>2268.3150000000001</v>
      </c>
      <c r="Q23" s="48">
        <v>2172.8789999999999</v>
      </c>
      <c r="R23" s="48">
        <v>2455.569</v>
      </c>
      <c r="S23" s="48">
        <v>4229.8919999999998</v>
      </c>
      <c r="T23" s="48">
        <v>1722.348</v>
      </c>
      <c r="U23" s="48">
        <v>2008.971</v>
      </c>
      <c r="V23" s="48">
        <v>2697.9569999999899</v>
      </c>
      <c r="W23" s="48">
        <v>3033.4769999999999</v>
      </c>
      <c r="X23" s="48">
        <v>2782.944</v>
      </c>
      <c r="Y23" s="23">
        <v>467.37900000000002</v>
      </c>
      <c r="Z23" s="48">
        <v>1948.365</v>
      </c>
      <c r="AA23" s="48">
        <v>3204.0810000000001</v>
      </c>
      <c r="AB23" s="48">
        <v>2660.7060000000001</v>
      </c>
      <c r="AC23" s="48">
        <v>2304.0630000000001</v>
      </c>
      <c r="AD23" s="48">
        <v>2151.9270000000001</v>
      </c>
      <c r="AE23" s="48">
        <v>3676.0049999999901</v>
      </c>
      <c r="AF23" s="48">
        <v>2667.069</v>
      </c>
      <c r="AG23" s="48">
        <v>2979.5129999999999</v>
      </c>
      <c r="AH23" s="48">
        <v>2915.433</v>
      </c>
      <c r="AI23" s="48">
        <v>2049.741</v>
      </c>
      <c r="AJ23" s="48">
        <v>1915.002</v>
      </c>
      <c r="AK23" s="48">
        <v>1599.5160000000001</v>
      </c>
      <c r="AL23" s="48">
        <v>3136.0229999999901</v>
      </c>
      <c r="AM23" s="48">
        <v>2549.6819999999998</v>
      </c>
      <c r="AN23" s="48">
        <v>2288.7089999999998</v>
      </c>
      <c r="AO23" s="48">
        <v>2418.6419999999998</v>
      </c>
      <c r="AP23" s="48">
        <v>2952.26999999999</v>
      </c>
      <c r="AQ23" s="48">
        <v>2010.96</v>
      </c>
      <c r="AR23" s="48">
        <v>1640.925</v>
      </c>
      <c r="AS23" s="48">
        <v>1249.3530000000001</v>
      </c>
      <c r="AT23" s="23">
        <v>1937.7180000000001</v>
      </c>
      <c r="AU23" s="48">
        <v>2335.5450000000001</v>
      </c>
      <c r="AV23" s="48">
        <v>1733.76</v>
      </c>
      <c r="AW23" s="48">
        <v>1966.5</v>
      </c>
      <c r="AX23" s="48">
        <v>1479.9059999999999</v>
      </c>
      <c r="AY23" s="48">
        <v>1878.2460000000001</v>
      </c>
      <c r="AZ23" s="48">
        <v>2335.5450000000001</v>
      </c>
      <c r="BA23" s="48">
        <v>1733.76</v>
      </c>
      <c r="BB23" s="48">
        <v>1966.5</v>
      </c>
      <c r="BC23" s="48">
        <v>1479.9059999999999</v>
      </c>
      <c r="BD23" s="23">
        <f t="shared" si="8"/>
        <v>119297.87999999996</v>
      </c>
    </row>
    <row r="24" spans="1:56" x14ac:dyDescent="0.3">
      <c r="A24" s="1" t="s">
        <v>3</v>
      </c>
      <c r="B24" s="20" t="s">
        <v>22</v>
      </c>
      <c r="C24" s="16">
        <v>7</v>
      </c>
      <c r="D24" s="23">
        <v>28</v>
      </c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23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23"/>
      <c r="AU24" s="48"/>
      <c r="AV24" s="48"/>
      <c r="AW24" s="48"/>
      <c r="AX24" s="48"/>
      <c r="AY24" s="48"/>
      <c r="AZ24" s="48"/>
      <c r="BA24" s="48"/>
      <c r="BB24" s="48"/>
      <c r="BC24" s="48"/>
      <c r="BD24" s="23">
        <f t="shared" si="8"/>
        <v>28</v>
      </c>
    </row>
    <row r="25" spans="1:56" x14ac:dyDescent="0.3">
      <c r="A25" s="1" t="s">
        <v>3</v>
      </c>
      <c r="B25" s="20" t="s">
        <v>23</v>
      </c>
      <c r="C25" s="16">
        <v>1584.23</v>
      </c>
      <c r="D25" s="23">
        <v>226.16118</v>
      </c>
      <c r="E25" s="48">
        <v>489.11651999999998</v>
      </c>
      <c r="F25" s="48">
        <v>439.77618000000001</v>
      </c>
      <c r="G25" s="48">
        <v>407.25018</v>
      </c>
      <c r="H25" s="48">
        <v>1290.072645</v>
      </c>
      <c r="I25" s="48">
        <v>472.14418499999999</v>
      </c>
      <c r="J25" s="48">
        <v>650.461905</v>
      </c>
      <c r="K25" s="48">
        <v>863.78570999999999</v>
      </c>
      <c r="L25" s="48">
        <v>668.40889500000003</v>
      </c>
      <c r="M25" s="48">
        <v>381.80115000000001</v>
      </c>
      <c r="N25" s="48">
        <v>433.49939999999998</v>
      </c>
      <c r="O25" s="48">
        <v>424.0188</v>
      </c>
      <c r="P25" s="48">
        <v>454.50990000000002</v>
      </c>
      <c r="Q25" s="48">
        <v>871.18416000000002</v>
      </c>
      <c r="R25" s="48">
        <v>1061.26713</v>
      </c>
      <c r="S25" s="48">
        <v>808.39836000000003</v>
      </c>
      <c r="T25" s="48">
        <v>678.93903</v>
      </c>
      <c r="U25" s="48">
        <v>860.70600000000002</v>
      </c>
      <c r="V25" s="48">
        <v>2069.9229599999999</v>
      </c>
      <c r="W25" s="48">
        <v>1939.8810599999999</v>
      </c>
      <c r="X25" s="48">
        <v>1177.98525</v>
      </c>
      <c r="Y25" s="23">
        <v>684.81728999999996</v>
      </c>
      <c r="Z25" s="48">
        <v>752.19660000000101</v>
      </c>
      <c r="AA25" s="48">
        <v>695.04871500000104</v>
      </c>
      <c r="AB25" s="48">
        <v>641.80903499999999</v>
      </c>
      <c r="AC25" s="48">
        <v>676.84356000000105</v>
      </c>
      <c r="AD25" s="48">
        <v>666.39226499999995</v>
      </c>
      <c r="AE25" s="48">
        <v>627.244695000001</v>
      </c>
      <c r="AF25" s="48">
        <v>721.32984000000101</v>
      </c>
      <c r="AG25" s="48">
        <v>776.65202999999997</v>
      </c>
      <c r="AH25" s="48">
        <v>730.394280000001</v>
      </c>
      <c r="AI25" s="48">
        <v>669.88498500000105</v>
      </c>
      <c r="AJ25" s="48">
        <v>587.60856000000001</v>
      </c>
      <c r="AK25" s="48">
        <v>485.61282</v>
      </c>
      <c r="AL25" s="48">
        <v>542.71255499999995</v>
      </c>
      <c r="AM25" s="48">
        <v>995.36283000000003</v>
      </c>
      <c r="AN25" s="48">
        <v>452.00484</v>
      </c>
      <c r="AO25" s="48">
        <v>377.28116999999997</v>
      </c>
      <c r="AP25" s="48">
        <v>406.70064000000002</v>
      </c>
      <c r="AQ25" s="48">
        <v>2416.0978799999998</v>
      </c>
      <c r="AR25" s="48">
        <v>2755.5649199999998</v>
      </c>
      <c r="AS25" s="48">
        <v>2482.7677199999998</v>
      </c>
      <c r="AT25" s="23">
        <v>2098.7532000000001</v>
      </c>
      <c r="AU25" s="48">
        <v>1449.5940000000001</v>
      </c>
      <c r="AV25" s="48">
        <v>864.49464</v>
      </c>
      <c r="AW25" s="48">
        <v>1508.19372</v>
      </c>
      <c r="AX25" s="48">
        <v>1684.7684099999999</v>
      </c>
      <c r="AY25" s="48">
        <v>2067.4602</v>
      </c>
      <c r="AZ25" s="48">
        <v>682.92314999999996</v>
      </c>
      <c r="BA25" s="48">
        <v>794.40457500000002</v>
      </c>
      <c r="BB25" s="48">
        <v>780.23407499999996</v>
      </c>
      <c r="BC25" s="48">
        <v>451.22467499999999</v>
      </c>
      <c r="BD25" s="23">
        <f t="shared" si="8"/>
        <v>48195.668474999999</v>
      </c>
    </row>
    <row r="26" spans="1:56" x14ac:dyDescent="0.3">
      <c r="A26" s="1" t="s">
        <v>3</v>
      </c>
      <c r="B26" s="20" t="s">
        <v>24</v>
      </c>
      <c r="C26" s="16">
        <v>118059.4</v>
      </c>
      <c r="D26" s="23">
        <v>1216.6805609999999</v>
      </c>
      <c r="E26" s="48">
        <v>2302.54524975</v>
      </c>
      <c r="F26" s="48">
        <v>2722.45957275</v>
      </c>
      <c r="G26" s="48">
        <v>1869.5289780000001</v>
      </c>
      <c r="H26" s="48">
        <v>3842.1433364999998</v>
      </c>
      <c r="I26" s="48">
        <v>1914.965784</v>
      </c>
      <c r="J26" s="48">
        <v>2195.1844965</v>
      </c>
      <c r="K26" s="48">
        <v>1970.24472375</v>
      </c>
      <c r="L26" s="48">
        <v>2009.1421350000001</v>
      </c>
      <c r="M26" s="48">
        <v>2808.6563849999998</v>
      </c>
      <c r="N26" s="48">
        <v>4240.7258549999997</v>
      </c>
      <c r="O26" s="48">
        <v>3427.2251700000002</v>
      </c>
      <c r="P26" s="48">
        <v>2510.8185749999998</v>
      </c>
      <c r="Q26" s="48">
        <v>1776.280968</v>
      </c>
      <c r="R26" s="48">
        <v>2571.1226887500002</v>
      </c>
      <c r="S26" s="48">
        <v>2445.522849</v>
      </c>
      <c r="T26" s="48">
        <v>2304.9613125000001</v>
      </c>
      <c r="U26" s="48">
        <v>2168.6239575</v>
      </c>
      <c r="V26" s="48">
        <v>2948.9727509999998</v>
      </c>
      <c r="W26" s="48">
        <v>2786.1681509999999</v>
      </c>
      <c r="X26" s="48">
        <v>5543.9362724999901</v>
      </c>
      <c r="Y26" s="23">
        <v>2324.9176874999998</v>
      </c>
      <c r="Z26" s="48">
        <v>4287.9729149999903</v>
      </c>
      <c r="AA26" s="48">
        <v>8869.0289310000298</v>
      </c>
      <c r="AB26" s="48">
        <v>3536.0605597499998</v>
      </c>
      <c r="AC26" s="48">
        <v>2914.2626197499999</v>
      </c>
      <c r="AD26" s="48">
        <v>2827.2042067500001</v>
      </c>
      <c r="AE26" s="48">
        <v>4877.6143185000001</v>
      </c>
      <c r="AF26" s="48">
        <v>5668.2824467500104</v>
      </c>
      <c r="AG26" s="48">
        <v>4573.7641372499902</v>
      </c>
      <c r="AH26" s="48">
        <v>7572.5282902500203</v>
      </c>
      <c r="AI26" s="48">
        <v>7121.7170640000104</v>
      </c>
      <c r="AJ26" s="48">
        <v>7960.0906192500097</v>
      </c>
      <c r="AK26" s="48">
        <v>7712.9760015000102</v>
      </c>
      <c r="AL26" s="48">
        <v>8087.8531387500097</v>
      </c>
      <c r="AM26" s="48">
        <v>10659.266714249999</v>
      </c>
      <c r="AN26" s="48">
        <v>9933.3977295000295</v>
      </c>
      <c r="AO26" s="48">
        <v>5006.83932</v>
      </c>
      <c r="AP26" s="48">
        <v>4438.1296080000002</v>
      </c>
      <c r="AQ26" s="48">
        <v>4117.2262799999999</v>
      </c>
      <c r="AR26" s="48">
        <v>5088.7768560000004</v>
      </c>
      <c r="AS26" s="48">
        <v>16973.55558</v>
      </c>
      <c r="AT26" s="23">
        <v>22335.971622000001</v>
      </c>
      <c r="AU26" s="48">
        <v>8030.3695260000004</v>
      </c>
      <c r="AV26" s="48">
        <v>5112.9995699999999</v>
      </c>
      <c r="AW26" s="48">
        <v>8752.5290340000101</v>
      </c>
      <c r="AX26" s="48">
        <v>8277.3564120000101</v>
      </c>
      <c r="AY26" s="48">
        <v>8756.7627420000099</v>
      </c>
      <c r="AZ26" s="48">
        <v>3045.4472879999998</v>
      </c>
      <c r="BA26" s="48">
        <v>3081.1194862500001</v>
      </c>
      <c r="BB26" s="48">
        <v>5497.1696437500004</v>
      </c>
      <c r="BC26" s="48">
        <v>5411.3774887500003</v>
      </c>
      <c r="BD26" s="23">
        <f t="shared" si="8"/>
        <v>268428.47760900011</v>
      </c>
    </row>
    <row r="27" spans="1:56" x14ac:dyDescent="0.3">
      <c r="A27" s="1" t="s">
        <v>3</v>
      </c>
      <c r="B27" s="20" t="s">
        <v>25</v>
      </c>
      <c r="C27" s="16">
        <v>2879.02</v>
      </c>
      <c r="D27" s="23">
        <v>328.04640000000001</v>
      </c>
      <c r="E27" s="48">
        <v>447.16829999999999</v>
      </c>
      <c r="F27" s="48">
        <v>441.34025000000003</v>
      </c>
      <c r="G27" s="48">
        <v>281.1696</v>
      </c>
      <c r="H27" s="48">
        <v>319.53514999999999</v>
      </c>
      <c r="I27" s="48">
        <v>445.64544999999998</v>
      </c>
      <c r="J27" s="48">
        <v>504.61295000000001</v>
      </c>
      <c r="K27" s="48">
        <v>325.14564999999999</v>
      </c>
      <c r="L27" s="48">
        <v>282.29354999999998</v>
      </c>
      <c r="M27" s="48">
        <v>221.86949999999999</v>
      </c>
      <c r="N27" s="48">
        <v>335.90350000000001</v>
      </c>
      <c r="O27" s="48">
        <v>214.96950000000001</v>
      </c>
      <c r="P27" s="48">
        <v>120.9915</v>
      </c>
      <c r="Q27" s="48">
        <v>153.9615</v>
      </c>
      <c r="R27" s="48">
        <v>192.19200000000001</v>
      </c>
      <c r="S27" s="48">
        <v>152.49465000000001</v>
      </c>
      <c r="T27" s="48">
        <v>180.411</v>
      </c>
      <c r="U27" s="48">
        <v>192.06495000000001</v>
      </c>
      <c r="V27" s="48">
        <v>294.96460000000002</v>
      </c>
      <c r="W27" s="48">
        <v>125.3396</v>
      </c>
      <c r="X27" s="48">
        <v>2397.6235000000001</v>
      </c>
      <c r="Y27" s="23">
        <v>181.97300000000001</v>
      </c>
      <c r="Z27" s="48">
        <v>95.3005</v>
      </c>
      <c r="AA27" s="48">
        <v>82.108649999999997</v>
      </c>
      <c r="AB27" s="48">
        <v>48.596850000000003</v>
      </c>
      <c r="AC27" s="48">
        <v>67.331699999999998</v>
      </c>
      <c r="AD27" s="48">
        <v>70.651349999999994</v>
      </c>
      <c r="AE27" s="48">
        <v>219.70410000000001</v>
      </c>
      <c r="AF27" s="48">
        <v>154.15785</v>
      </c>
      <c r="AG27" s="48">
        <v>74.185649999999995</v>
      </c>
      <c r="AH27" s="48">
        <v>56.040599999999998</v>
      </c>
      <c r="AI27" s="48">
        <v>105.16275</v>
      </c>
      <c r="AJ27" s="48">
        <v>51.847949999999997</v>
      </c>
      <c r="AK27" s="48">
        <v>22.614899999999999</v>
      </c>
      <c r="AL27" s="48">
        <v>38.403750000000002</v>
      </c>
      <c r="AM27" s="48">
        <v>25.28295</v>
      </c>
      <c r="AN27" s="48">
        <v>20.349</v>
      </c>
      <c r="AO27" s="48">
        <v>22.276800000000001</v>
      </c>
      <c r="AP27" s="48">
        <v>0.8236</v>
      </c>
      <c r="AQ27" s="48">
        <v>5.8</v>
      </c>
      <c r="AR27" s="48">
        <v>13.827199999999999</v>
      </c>
      <c r="AS27" s="48">
        <v>23.930800000000001</v>
      </c>
      <c r="AT27" s="23">
        <v>12.76</v>
      </c>
      <c r="AU27" s="48">
        <v>8.0039999999999996</v>
      </c>
      <c r="AV27" s="48">
        <v>48.325600000000001</v>
      </c>
      <c r="AW27" s="48">
        <v>31.772400000000001</v>
      </c>
      <c r="AX27" s="48">
        <v>6.4116</v>
      </c>
      <c r="AY27" s="48">
        <v>1.6848000000000001</v>
      </c>
      <c r="AZ27" s="48">
        <v>704.56230000000005</v>
      </c>
      <c r="BA27" s="48">
        <v>1301.95875</v>
      </c>
      <c r="BB27" s="48">
        <v>1764.521</v>
      </c>
      <c r="BC27" s="48">
        <v>1186.703</v>
      </c>
      <c r="BD27" s="23">
        <f t="shared" si="8"/>
        <v>14404.816499999999</v>
      </c>
    </row>
    <row r="28" spans="1:56" x14ac:dyDescent="0.3">
      <c r="A28" s="1" t="s">
        <v>3</v>
      </c>
      <c r="B28" s="20" t="s">
        <v>26</v>
      </c>
      <c r="C28" s="16">
        <v>11347.73</v>
      </c>
      <c r="D28" s="23">
        <v>476.13764400000002</v>
      </c>
      <c r="E28" s="48">
        <v>3182.214915</v>
      </c>
      <c r="F28" s="48">
        <v>5277.8385699999999</v>
      </c>
      <c r="G28" s="48">
        <v>1154.5448040000001</v>
      </c>
      <c r="H28" s="48">
        <v>2133.9121114999898</v>
      </c>
      <c r="I28" s="48">
        <v>2956.5961000000002</v>
      </c>
      <c r="J28" s="48">
        <v>1802.8485290000001</v>
      </c>
      <c r="K28" s="48">
        <v>1692.0490545</v>
      </c>
      <c r="L28" s="48">
        <v>4225.7162639999997</v>
      </c>
      <c r="M28" s="48">
        <v>1540.607045</v>
      </c>
      <c r="N28" s="48">
        <v>3957.30341</v>
      </c>
      <c r="O28" s="48">
        <v>3347.8225000000002</v>
      </c>
      <c r="P28" s="48">
        <v>2085.3043149999999</v>
      </c>
      <c r="Q28" s="48">
        <v>2324.5602764999999</v>
      </c>
      <c r="R28" s="48">
        <v>3239.9629184999999</v>
      </c>
      <c r="S28" s="48">
        <v>2223.6889289999999</v>
      </c>
      <c r="T28" s="48">
        <v>1115.4660825000001</v>
      </c>
      <c r="U28" s="48">
        <v>3567.10026750001</v>
      </c>
      <c r="V28" s="48">
        <v>2092.04619</v>
      </c>
      <c r="W28" s="48">
        <v>3044.9800879999998</v>
      </c>
      <c r="X28" s="48">
        <v>1521.6142199999999</v>
      </c>
      <c r="Y28" s="23">
        <v>1125.1237974999999</v>
      </c>
      <c r="Z28" s="48">
        <v>2372.1691700000001</v>
      </c>
      <c r="AA28" s="48">
        <v>4365.2006159999901</v>
      </c>
      <c r="AB28" s="48">
        <v>1358.0594145</v>
      </c>
      <c r="AC28" s="48">
        <v>2575.6531949999999</v>
      </c>
      <c r="AD28" s="48">
        <v>1032.8266410000001</v>
      </c>
      <c r="AE28" s="48">
        <v>2583.5988255000102</v>
      </c>
      <c r="AF28" s="48">
        <v>2033.3450445000001</v>
      </c>
      <c r="AG28" s="48">
        <v>2727.5813564999999</v>
      </c>
      <c r="AH28" s="48">
        <v>4373.0882579999898</v>
      </c>
      <c r="AI28" s="48">
        <v>1585.1466015000001</v>
      </c>
      <c r="AJ28" s="48">
        <v>1370.380011</v>
      </c>
      <c r="AK28" s="48">
        <v>1878.0333495</v>
      </c>
      <c r="AL28" s="48">
        <v>3630.1613039999902</v>
      </c>
      <c r="AM28" s="48">
        <v>1426.886538</v>
      </c>
      <c r="AN28" s="48">
        <v>1970.750194</v>
      </c>
      <c r="AO28" s="48">
        <v>1748.1918720000001</v>
      </c>
      <c r="AP28" s="48">
        <v>1304.988748</v>
      </c>
      <c r="AQ28" s="48">
        <v>1507.876808</v>
      </c>
      <c r="AR28" s="48">
        <v>1371.6647359999999</v>
      </c>
      <c r="AS28" s="48">
        <v>796.59891200000004</v>
      </c>
      <c r="AT28" s="23">
        <v>1151.0098840000001</v>
      </c>
      <c r="AU28" s="48">
        <v>1404.1050640000001</v>
      </c>
      <c r="AV28" s="48">
        <v>569.29122800000005</v>
      </c>
      <c r="AW28" s="48">
        <v>1543.9388879999999</v>
      </c>
      <c r="AX28" s="48">
        <v>1763.116524</v>
      </c>
      <c r="AY28" s="48">
        <v>2123.7575579999998</v>
      </c>
      <c r="AZ28" s="48">
        <v>1820.545038</v>
      </c>
      <c r="BA28" s="48">
        <v>2534.40967</v>
      </c>
      <c r="BB28" s="48">
        <v>1925.7552049999999</v>
      </c>
      <c r="BC28" s="48">
        <v>1925.2828549999999</v>
      </c>
      <c r="BD28" s="23">
        <f t="shared" si="8"/>
        <v>112860.85154049998</v>
      </c>
    </row>
    <row r="29" spans="1:56" x14ac:dyDescent="0.3">
      <c r="A29" s="1" t="s">
        <v>3</v>
      </c>
      <c r="B29" s="20" t="s">
        <v>27</v>
      </c>
      <c r="C29" s="16">
        <v>4463.82</v>
      </c>
      <c r="D29" s="23">
        <v>120.3612</v>
      </c>
      <c r="E29" s="48">
        <v>379.2011</v>
      </c>
      <c r="F29" s="48">
        <v>335.41629999999998</v>
      </c>
      <c r="G29" s="48">
        <v>252.6696</v>
      </c>
      <c r="H29" s="48">
        <v>527.93659999999898</v>
      </c>
      <c r="I29" s="48">
        <v>263.39580000000001</v>
      </c>
      <c r="J29" s="48">
        <v>426.47815000000003</v>
      </c>
      <c r="K29" s="48">
        <v>407.75740000000002</v>
      </c>
      <c r="L29" s="48">
        <v>266.80500000000001</v>
      </c>
      <c r="M29" s="48">
        <v>157.5385</v>
      </c>
      <c r="N29" s="48">
        <v>169.39500000000001</v>
      </c>
      <c r="O29" s="48">
        <v>567.70899999999995</v>
      </c>
      <c r="P29" s="48">
        <v>264.86799999999999</v>
      </c>
      <c r="Q29" s="48">
        <v>319.66935000000001</v>
      </c>
      <c r="R29" s="23">
        <v>307.86525</v>
      </c>
      <c r="S29" s="48">
        <v>842.59559999999999</v>
      </c>
      <c r="T29" s="48">
        <v>279.68324999999999</v>
      </c>
      <c r="U29" s="48">
        <v>341.8338</v>
      </c>
      <c r="V29" s="48">
        <v>494.00700000000001</v>
      </c>
      <c r="W29" s="48">
        <v>526.68119999999999</v>
      </c>
      <c r="X29" s="48">
        <v>420.40550000000002</v>
      </c>
      <c r="Y29" s="48">
        <v>282.10475000000002</v>
      </c>
      <c r="Z29" s="48">
        <v>322.83949999999999</v>
      </c>
      <c r="AA29" s="48">
        <v>360.22815000000003</v>
      </c>
      <c r="AB29" s="48">
        <v>192.64545000000001</v>
      </c>
      <c r="AC29" s="48">
        <v>261.10289999999998</v>
      </c>
      <c r="AD29" s="48">
        <v>203.03745000000001</v>
      </c>
      <c r="AE29" s="48">
        <v>383.06729999999999</v>
      </c>
      <c r="AF29" s="48">
        <v>258.00389999999999</v>
      </c>
      <c r="AG29" s="48">
        <v>278.03160000000003</v>
      </c>
      <c r="AH29" s="48">
        <v>636.37035000000105</v>
      </c>
      <c r="AI29" s="48">
        <v>264.21780000000001</v>
      </c>
      <c r="AJ29" s="48">
        <v>358.5351</v>
      </c>
      <c r="AK29" s="48">
        <v>326.68020000000001</v>
      </c>
      <c r="AL29" s="48">
        <v>554.51549999999997</v>
      </c>
      <c r="AM29" s="48">
        <v>336.08190000000002</v>
      </c>
      <c r="AN29" s="48">
        <v>333.72359999999998</v>
      </c>
      <c r="AO29" s="48">
        <v>332.29559999999998</v>
      </c>
      <c r="AP29" s="48">
        <v>246.04759999999999</v>
      </c>
      <c r="AQ29" s="48">
        <v>1749.8832</v>
      </c>
      <c r="AR29" s="48">
        <v>193.94040000000001</v>
      </c>
      <c r="AS29" s="48">
        <v>312.66640000000001</v>
      </c>
      <c r="AT29" s="23">
        <v>285.60359999999997</v>
      </c>
      <c r="AU29" s="48">
        <v>197.2928</v>
      </c>
      <c r="AV29" s="48">
        <v>265.2688</v>
      </c>
      <c r="AW29" s="48">
        <v>643.74200000000098</v>
      </c>
      <c r="AX29" s="48">
        <v>326.89800000000002</v>
      </c>
      <c r="AY29" s="48">
        <v>440.99639999999999</v>
      </c>
      <c r="AZ29" s="48">
        <v>244.9161</v>
      </c>
      <c r="BA29" s="48">
        <v>273.55175000000003</v>
      </c>
      <c r="BB29" s="48">
        <v>514.42674999999997</v>
      </c>
      <c r="BC29" s="48">
        <v>307.52100000000002</v>
      </c>
      <c r="BD29" s="23">
        <f t="shared" si="8"/>
        <v>19358.508449999998</v>
      </c>
    </row>
    <row r="30" spans="1:56" x14ac:dyDescent="0.3">
      <c r="A30" s="1" t="s">
        <v>3</v>
      </c>
      <c r="B30" s="20" t="s">
        <v>28</v>
      </c>
      <c r="C30" s="16">
        <v>33.6</v>
      </c>
      <c r="D30" s="23">
        <v>162</v>
      </c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23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23"/>
      <c r="AU30" s="48"/>
      <c r="AV30" s="48"/>
      <c r="AW30" s="48"/>
      <c r="AX30" s="48"/>
      <c r="AY30" s="48"/>
      <c r="AZ30" s="48"/>
      <c r="BA30" s="48"/>
      <c r="BB30" s="48"/>
      <c r="BC30" s="48"/>
      <c r="BD30" s="23">
        <f t="shared" si="8"/>
        <v>162</v>
      </c>
    </row>
    <row r="31" spans="1:56" x14ac:dyDescent="0.3">
      <c r="A31" s="1" t="s">
        <v>3</v>
      </c>
      <c r="B31" s="20" t="s">
        <v>29</v>
      </c>
      <c r="C31" s="16">
        <v>315.92</v>
      </c>
      <c r="D31" s="23">
        <v>812.55780000000095</v>
      </c>
      <c r="E31" s="48">
        <v>1771.40202</v>
      </c>
      <c r="F31" s="48">
        <v>2198.1045899999999</v>
      </c>
      <c r="G31" s="48">
        <v>1367.1176399999999</v>
      </c>
      <c r="H31" s="48">
        <v>2110.9929900000002</v>
      </c>
      <c r="I31" s="48">
        <v>1444.8228300000001</v>
      </c>
      <c r="J31" s="48">
        <v>1823.34609</v>
      </c>
      <c r="K31" s="48">
        <v>2561.5688100000002</v>
      </c>
      <c r="L31" s="48">
        <v>2548.2580200000002</v>
      </c>
      <c r="M31" s="48">
        <v>2096.3373000000001</v>
      </c>
      <c r="N31" s="48">
        <v>2017.7945999999999</v>
      </c>
      <c r="O31" s="48">
        <v>2765.1197999999999</v>
      </c>
      <c r="P31" s="48">
        <v>2029.5590999999999</v>
      </c>
      <c r="Q31" s="48">
        <v>2238.5008800000001</v>
      </c>
      <c r="R31" s="23">
        <v>1859.1526799999999</v>
      </c>
      <c r="S31" s="48">
        <v>2473.2615599999999</v>
      </c>
      <c r="T31" s="48">
        <v>1909.3397399999999</v>
      </c>
      <c r="U31" s="48">
        <v>3056.9962500000001</v>
      </c>
      <c r="V31" s="48">
        <v>2692.6160399999999</v>
      </c>
      <c r="W31" s="48">
        <v>2281.28928</v>
      </c>
      <c r="X31" s="48">
        <v>2014.3445999999999</v>
      </c>
      <c r="Y31" s="48">
        <v>1925.8708200000001</v>
      </c>
      <c r="Z31" s="48">
        <v>2086.6014</v>
      </c>
      <c r="AA31" s="48">
        <v>2757.5708399999999</v>
      </c>
      <c r="AB31" s="48">
        <v>1167.35535</v>
      </c>
      <c r="AC31" s="48">
        <v>1702.38285</v>
      </c>
      <c r="AD31" s="48">
        <v>1201.3085699999999</v>
      </c>
      <c r="AE31" s="48">
        <v>1097.46252</v>
      </c>
      <c r="AF31" s="48">
        <v>785.18286000000001</v>
      </c>
      <c r="AG31" s="48">
        <v>576.26414999999997</v>
      </c>
      <c r="AH31" s="48">
        <v>1162.39662</v>
      </c>
      <c r="AI31" s="48">
        <v>679.92309</v>
      </c>
      <c r="AJ31" s="48">
        <v>830.35952999999995</v>
      </c>
      <c r="AK31" s="48">
        <v>1294.6764599999999</v>
      </c>
      <c r="AL31" s="48">
        <v>4001.4027899999901</v>
      </c>
      <c r="AM31" s="48">
        <v>932.29290000000105</v>
      </c>
      <c r="AN31" s="48">
        <v>800.63675999999998</v>
      </c>
      <c r="AO31" s="48">
        <v>1517.8640399999999</v>
      </c>
      <c r="AP31" s="48">
        <v>1726.6994400000001</v>
      </c>
      <c r="AQ31" s="48">
        <v>748.06079999999997</v>
      </c>
      <c r="AR31" s="48">
        <v>598.03800000000001</v>
      </c>
      <c r="AS31" s="48">
        <v>762.70464000000004</v>
      </c>
      <c r="AT31" s="23">
        <v>689.76383999999996</v>
      </c>
      <c r="AU31" s="48">
        <v>845.22936000000004</v>
      </c>
      <c r="AV31" s="48">
        <v>353.53320000000002</v>
      </c>
      <c r="AW31" s="48">
        <v>433.77503999999999</v>
      </c>
      <c r="AX31" s="48">
        <v>397.71107999999998</v>
      </c>
      <c r="AY31" s="48">
        <v>514.56600000000003</v>
      </c>
      <c r="AZ31" s="48">
        <v>1670.73894</v>
      </c>
      <c r="BA31" s="48">
        <v>1612.194</v>
      </c>
      <c r="BB31" s="48">
        <v>1830.9978000000001</v>
      </c>
      <c r="BC31" s="48">
        <v>1688.41155</v>
      </c>
      <c r="BD31" s="23">
        <f t="shared" si="8"/>
        <v>82464.457859999995</v>
      </c>
    </row>
    <row r="32" spans="1:56" x14ac:dyDescent="0.3">
      <c r="A32" s="1" t="s">
        <v>3</v>
      </c>
      <c r="B32" s="20" t="s">
        <v>30</v>
      </c>
      <c r="C32" s="16">
        <v>19870.21</v>
      </c>
      <c r="D32" s="23">
        <v>369.11</v>
      </c>
      <c r="E32" s="48">
        <v>684.95</v>
      </c>
      <c r="F32" s="48">
        <v>1117.6400000000001</v>
      </c>
      <c r="G32" s="48">
        <v>1183.6500000000001</v>
      </c>
      <c r="H32" s="48">
        <v>1225.77</v>
      </c>
      <c r="I32" s="48">
        <v>838.18999999999903</v>
      </c>
      <c r="J32" s="48">
        <v>1520.09</v>
      </c>
      <c r="K32" s="48">
        <v>2685.8799999999801</v>
      </c>
      <c r="L32" s="48">
        <v>995.12999999999795</v>
      </c>
      <c r="M32" s="48">
        <v>1052.25</v>
      </c>
      <c r="N32" s="48">
        <v>1409.33</v>
      </c>
      <c r="O32" s="48">
        <v>1323.21</v>
      </c>
      <c r="P32" s="48">
        <v>1088.8599999999999</v>
      </c>
      <c r="Q32" s="48">
        <v>1539.27</v>
      </c>
      <c r="R32" s="23">
        <v>1551.69</v>
      </c>
      <c r="S32" s="48">
        <v>2133.9299999999998</v>
      </c>
      <c r="T32" s="48">
        <v>1294.3699999999999</v>
      </c>
      <c r="U32" s="48">
        <v>1477.4</v>
      </c>
      <c r="V32" s="48">
        <v>1448.06</v>
      </c>
      <c r="W32" s="48">
        <v>2297.21</v>
      </c>
      <c r="X32" s="48">
        <v>1550.35</v>
      </c>
      <c r="Y32" s="48">
        <v>2806.47</v>
      </c>
      <c r="Z32" s="48">
        <v>2459.8800000000101</v>
      </c>
      <c r="AA32" s="48">
        <v>1007.64</v>
      </c>
      <c r="AB32" s="48">
        <v>1041.5899999999999</v>
      </c>
      <c r="AC32" s="48">
        <v>840.53</v>
      </c>
      <c r="AD32" s="48">
        <v>1779.49</v>
      </c>
      <c r="AE32" s="48">
        <v>1884.76</v>
      </c>
      <c r="AF32" s="48">
        <v>3087</v>
      </c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23"/>
      <c r="AU32" s="48"/>
      <c r="AV32" s="48"/>
      <c r="AW32" s="48"/>
      <c r="AX32" s="48"/>
      <c r="AY32" s="48"/>
      <c r="AZ32" s="48"/>
      <c r="BA32" s="48"/>
      <c r="BB32" s="48"/>
      <c r="BC32" s="48"/>
      <c r="BD32" s="23">
        <f t="shared" si="8"/>
        <v>43693.699999999983</v>
      </c>
    </row>
    <row r="33" spans="1:56" x14ac:dyDescent="0.3">
      <c r="A33" s="1" t="s">
        <v>3</v>
      </c>
      <c r="B33" s="20" t="s">
        <v>31</v>
      </c>
      <c r="C33" s="16">
        <v>1149.72</v>
      </c>
      <c r="D33" s="23">
        <v>126</v>
      </c>
      <c r="E33" s="48">
        <v>189</v>
      </c>
      <c r="F33" s="48">
        <v>123</v>
      </c>
      <c r="G33" s="48">
        <v>112</v>
      </c>
      <c r="H33" s="48">
        <v>111.4543</v>
      </c>
      <c r="I33" s="48">
        <v>124.98820000000001</v>
      </c>
      <c r="J33" s="48">
        <v>114.39695</v>
      </c>
      <c r="K33" s="48">
        <v>81.043099999999995</v>
      </c>
      <c r="L33" s="48">
        <v>62.011949999999999</v>
      </c>
      <c r="M33" s="48">
        <v>41.216000000000001</v>
      </c>
      <c r="N33" s="48">
        <v>120.8305</v>
      </c>
      <c r="O33" s="48">
        <v>75.658499999999904</v>
      </c>
      <c r="P33" s="48">
        <v>39.916499999999999</v>
      </c>
      <c r="Q33" s="48">
        <v>81.531449999999893</v>
      </c>
      <c r="R33" s="23">
        <v>99.2606999999999</v>
      </c>
      <c r="S33" s="48">
        <v>73.873799999999903</v>
      </c>
      <c r="T33" s="48">
        <v>65.165099999999896</v>
      </c>
      <c r="U33" s="48">
        <v>77.500500000000002</v>
      </c>
      <c r="V33" s="48">
        <v>64.404399999999896</v>
      </c>
      <c r="W33" s="48">
        <v>58.964599999999997</v>
      </c>
      <c r="X33" s="48">
        <v>29.67</v>
      </c>
      <c r="Y33" s="48">
        <v>65.729299999999895</v>
      </c>
      <c r="Z33" s="48">
        <v>113.51649999999999</v>
      </c>
      <c r="AA33" s="48">
        <v>133.51394999999999</v>
      </c>
      <c r="AB33" s="48">
        <v>82.120500000000007</v>
      </c>
      <c r="AC33" s="48">
        <v>75.697799999999901</v>
      </c>
      <c r="AD33" s="48">
        <v>137.3064</v>
      </c>
      <c r="AE33" s="48">
        <v>177.40799999999999</v>
      </c>
      <c r="AF33" s="48">
        <v>77.5929</v>
      </c>
      <c r="AG33" s="48">
        <v>93.947699999999898</v>
      </c>
      <c r="AH33" s="48">
        <v>98.105699999999999</v>
      </c>
      <c r="AI33" s="48">
        <v>95.841899999999896</v>
      </c>
      <c r="AJ33" s="48">
        <v>114.3681</v>
      </c>
      <c r="AK33" s="48">
        <v>84.800099999999901</v>
      </c>
      <c r="AL33" s="48">
        <v>133.24080000000001</v>
      </c>
      <c r="AM33" s="48">
        <v>202.37909999999999</v>
      </c>
      <c r="AN33" s="48">
        <v>69.055700000000002</v>
      </c>
      <c r="AO33" s="48">
        <v>148.20259999999999</v>
      </c>
      <c r="AP33" s="48">
        <v>70.945599999999899</v>
      </c>
      <c r="AQ33" s="48">
        <v>124.7928</v>
      </c>
      <c r="AR33" s="48">
        <v>60.227200000000003</v>
      </c>
      <c r="AS33" s="48">
        <v>139.17679999999999</v>
      </c>
      <c r="AT33" s="23">
        <v>105.83839999999999</v>
      </c>
      <c r="AU33" s="48">
        <v>68.996799999999993</v>
      </c>
      <c r="AV33" s="48">
        <v>123.8648</v>
      </c>
      <c r="AW33" s="48">
        <v>132.1936</v>
      </c>
      <c r="AX33" s="48">
        <v>109.13760000000001</v>
      </c>
      <c r="AY33" s="48">
        <v>174.096</v>
      </c>
      <c r="AZ33" s="48">
        <v>0</v>
      </c>
      <c r="BA33" s="48">
        <v>0</v>
      </c>
      <c r="BB33" s="48">
        <v>0</v>
      </c>
      <c r="BC33" s="48">
        <v>0</v>
      </c>
      <c r="BD33" s="23">
        <f t="shared" si="8"/>
        <v>4883.9831999999988</v>
      </c>
    </row>
    <row r="34" spans="1:56" x14ac:dyDescent="0.3">
      <c r="A34" s="1" t="s">
        <v>3</v>
      </c>
      <c r="B34" s="20" t="s">
        <v>32</v>
      </c>
      <c r="C34" s="16">
        <v>69162.399999999994</v>
      </c>
      <c r="D34" s="23">
        <v>577.96745999999996</v>
      </c>
      <c r="E34" s="48">
        <v>1249.96444</v>
      </c>
      <c r="F34" s="48">
        <v>1123.87246</v>
      </c>
      <c r="G34" s="48">
        <v>1040.75046</v>
      </c>
      <c r="H34" s="48">
        <v>3296.8523150000001</v>
      </c>
      <c r="I34" s="48">
        <v>1206.5906950000001</v>
      </c>
      <c r="J34" s="48">
        <v>1662.2915350000001</v>
      </c>
      <c r="K34" s="48">
        <v>2207.45237</v>
      </c>
      <c r="L34" s="48">
        <v>1708.1560649999999</v>
      </c>
      <c r="M34" s="48">
        <v>975.71405000000095</v>
      </c>
      <c r="N34" s="48">
        <v>1107.8317999999999</v>
      </c>
      <c r="O34" s="48">
        <v>1083.6035999999999</v>
      </c>
      <c r="P34" s="48">
        <v>1161.5253</v>
      </c>
      <c r="Q34" s="48">
        <v>2226.35952</v>
      </c>
      <c r="R34" s="23">
        <v>2712.1271099999999</v>
      </c>
      <c r="S34" s="48">
        <v>2065.9069199999999</v>
      </c>
      <c r="T34" s="48">
        <v>1735.0664099999999</v>
      </c>
      <c r="U34" s="48">
        <v>2199.5819999999999</v>
      </c>
      <c r="V34" s="48">
        <v>5289.8031199999996</v>
      </c>
      <c r="W34" s="48">
        <v>4957.4738200000002</v>
      </c>
      <c r="X34" s="48">
        <v>3010.4067500000001</v>
      </c>
      <c r="Y34" s="48">
        <v>1750.08863</v>
      </c>
      <c r="Z34" s="48">
        <v>1922.2801999999999</v>
      </c>
      <c r="AA34" s="48">
        <v>1776.2356050000001</v>
      </c>
      <c r="AB34" s="48">
        <v>1640.178645</v>
      </c>
      <c r="AC34" s="48">
        <v>1729.7113199999999</v>
      </c>
      <c r="AD34" s="48">
        <v>1703.0024550000001</v>
      </c>
      <c r="AE34" s="48">
        <v>1602.9586650000001</v>
      </c>
      <c r="AF34" s="23">
        <v>1843.3984800000001</v>
      </c>
      <c r="AG34" s="48">
        <v>1984.7774099999999</v>
      </c>
      <c r="AH34" s="48">
        <v>1866.5631599999999</v>
      </c>
      <c r="AI34" s="48">
        <v>1711.9282949999999</v>
      </c>
      <c r="AJ34" s="48">
        <v>1501.66632</v>
      </c>
      <c r="AK34" s="48">
        <v>1241.01054</v>
      </c>
      <c r="AL34" s="48">
        <v>1386.9320849999999</v>
      </c>
      <c r="AM34" s="48">
        <v>2543.7050100000001</v>
      </c>
      <c r="AN34" s="48">
        <v>1155.12348</v>
      </c>
      <c r="AO34" s="48">
        <v>964.16299000000095</v>
      </c>
      <c r="AP34" s="48">
        <v>1039.34608</v>
      </c>
      <c r="AQ34" s="48">
        <v>6174.4723599999998</v>
      </c>
      <c r="AR34" s="48">
        <v>7041.9992400000001</v>
      </c>
      <c r="AS34" s="48">
        <v>6344.8508400000001</v>
      </c>
      <c r="AT34" s="23">
        <v>5363.4803999999904</v>
      </c>
      <c r="AU34" s="48">
        <v>3704.518</v>
      </c>
      <c r="AV34" s="48">
        <v>2209.2640799999999</v>
      </c>
      <c r="AW34" s="48">
        <v>3854.2728399999901</v>
      </c>
      <c r="AX34" s="48">
        <v>4305.5192699999998</v>
      </c>
      <c r="AY34" s="48">
        <v>5283.5093999999899</v>
      </c>
      <c r="AZ34" s="48">
        <v>1745.2480499999999</v>
      </c>
      <c r="BA34" s="48">
        <v>2030.145025</v>
      </c>
      <c r="BB34" s="48">
        <v>1993.931525</v>
      </c>
      <c r="BC34" s="48">
        <v>1153.129725</v>
      </c>
      <c r="BD34" s="23">
        <f t="shared" si="8"/>
        <v>123166.70832499999</v>
      </c>
    </row>
    <row r="35" spans="1:56" x14ac:dyDescent="0.3">
      <c r="A35" s="1" t="s">
        <v>3</v>
      </c>
      <c r="B35" s="20" t="s">
        <v>33</v>
      </c>
      <c r="C35" s="16">
        <v>415155.64</v>
      </c>
      <c r="D35" s="23">
        <v>2738.8822049999999</v>
      </c>
      <c r="E35" s="48">
        <v>11348.987527499999</v>
      </c>
      <c r="F35" s="48">
        <v>21053.809156250001</v>
      </c>
      <c r="G35" s="48">
        <v>19379.174640000001</v>
      </c>
      <c r="H35" s="48">
        <v>41801.992050000299</v>
      </c>
      <c r="I35" s="48">
        <v>23358.634902500198</v>
      </c>
      <c r="J35" s="48">
        <v>18138.383248750099</v>
      </c>
      <c r="K35" s="48">
        <v>16313.90647125</v>
      </c>
      <c r="L35" s="48">
        <v>27210.571946250198</v>
      </c>
      <c r="M35" s="48">
        <v>11350.419212500001</v>
      </c>
      <c r="N35" s="48">
        <v>35122.381725000298</v>
      </c>
      <c r="O35" s="48">
        <v>18811.608287499999</v>
      </c>
      <c r="P35" s="48">
        <v>12441.37275</v>
      </c>
      <c r="Q35" s="48">
        <v>52714.530330000001</v>
      </c>
      <c r="R35" s="23">
        <v>18553.41613125</v>
      </c>
      <c r="S35" s="48">
        <v>24331.429815000301</v>
      </c>
      <c r="T35" s="48">
        <v>14118.4309612501</v>
      </c>
      <c r="U35" s="48">
        <v>19982.389927500099</v>
      </c>
      <c r="V35" s="48">
        <v>25586.7359100002</v>
      </c>
      <c r="W35" s="48">
        <v>21103.577840000198</v>
      </c>
      <c r="X35" s="48">
        <v>28202.385812500201</v>
      </c>
      <c r="Y35" s="48">
        <v>14240.6684587501</v>
      </c>
      <c r="Z35" s="48">
        <v>20167.008062500001</v>
      </c>
      <c r="AA35" s="48">
        <v>34643.17075125</v>
      </c>
      <c r="AB35" s="48">
        <v>25704.6064350001</v>
      </c>
      <c r="AC35" s="48">
        <v>43193.088543750098</v>
      </c>
      <c r="AD35" s="48">
        <v>30792.4738275001</v>
      </c>
      <c r="AE35" s="48">
        <v>22096.8648862501</v>
      </c>
      <c r="AF35" s="23">
        <v>23604.160387500098</v>
      </c>
      <c r="AG35" s="48">
        <v>21918.182632500098</v>
      </c>
      <c r="AH35" s="48">
        <v>60037.522833750001</v>
      </c>
      <c r="AI35" s="48">
        <v>13329.3161925001</v>
      </c>
      <c r="AJ35" s="48">
        <v>23993.211165000001</v>
      </c>
      <c r="AK35" s="48">
        <v>35204.563432500101</v>
      </c>
      <c r="AL35" s="48">
        <v>41400.4211775</v>
      </c>
      <c r="AM35" s="48">
        <v>21173.952607500101</v>
      </c>
      <c r="AN35" s="48">
        <v>24777.486229999999</v>
      </c>
      <c r="AO35" s="48">
        <v>31607.990435000102</v>
      </c>
      <c r="AP35" s="48">
        <v>34161.951569999997</v>
      </c>
      <c r="AQ35" s="48">
        <v>45516.659709999898</v>
      </c>
      <c r="AR35" s="48">
        <v>26434.579379999999</v>
      </c>
      <c r="AS35" s="48">
        <v>24154.976090000098</v>
      </c>
      <c r="AT35" s="23">
        <v>15539.789780000099</v>
      </c>
      <c r="AU35" s="48">
        <v>26500.695319999999</v>
      </c>
      <c r="AV35" s="48">
        <v>21358.266840000098</v>
      </c>
      <c r="AW35" s="48">
        <v>36322.541180000102</v>
      </c>
      <c r="AX35" s="48">
        <v>25714.635862499999</v>
      </c>
      <c r="AY35" s="48">
        <v>41488.154077500098</v>
      </c>
      <c r="AZ35" s="48">
        <v>18851.924227500102</v>
      </c>
      <c r="BA35" s="48">
        <v>30509.912818750101</v>
      </c>
      <c r="BB35" s="48">
        <v>27078.848487500101</v>
      </c>
      <c r="BC35" s="48">
        <v>23344.836256250099</v>
      </c>
      <c r="BD35" s="23">
        <f t="shared" si="8"/>
        <v>1348525.4805087538</v>
      </c>
    </row>
    <row r="36" spans="1:56" x14ac:dyDescent="0.3">
      <c r="A36" s="1" t="s">
        <v>3</v>
      </c>
      <c r="B36" s="20" t="s">
        <v>34</v>
      </c>
      <c r="C36" s="16">
        <v>45734.29</v>
      </c>
      <c r="D36" s="23">
        <v>735.8</v>
      </c>
      <c r="E36" s="48">
        <v>953.29493999999897</v>
      </c>
      <c r="F36" s="48">
        <v>2396.321265</v>
      </c>
      <c r="G36" s="48">
        <v>1860.68064</v>
      </c>
      <c r="H36" s="48">
        <v>6608.0469000000203</v>
      </c>
      <c r="I36" s="48">
        <v>2144.5712600000002</v>
      </c>
      <c r="J36" s="48">
        <v>4434.5540850000198</v>
      </c>
      <c r="K36" s="48">
        <v>3768.04844000001</v>
      </c>
      <c r="L36" s="48">
        <v>3985.5215400000102</v>
      </c>
      <c r="M36" s="48">
        <v>1233.3152</v>
      </c>
      <c r="N36" s="48">
        <v>2184.00065</v>
      </c>
      <c r="O36" s="48">
        <v>3170.1325499999998</v>
      </c>
      <c r="P36" s="48">
        <v>3412.6514499999998</v>
      </c>
      <c r="Q36" s="48">
        <v>10788.36759</v>
      </c>
      <c r="R36" s="48">
        <v>2648.2856399999901</v>
      </c>
      <c r="S36" s="48">
        <v>4998.8538600000202</v>
      </c>
      <c r="T36" s="48">
        <v>3713.1644550000201</v>
      </c>
      <c r="U36" s="48">
        <v>5259.4692150000101</v>
      </c>
      <c r="V36" s="48">
        <v>2111.5816799999898</v>
      </c>
      <c r="W36" s="48">
        <v>4826.13274000001</v>
      </c>
      <c r="X36" s="48">
        <v>26035.081150000002</v>
      </c>
      <c r="Y36" s="23">
        <v>3745.3130650000198</v>
      </c>
      <c r="Z36" s="48">
        <v>-18331.346150000001</v>
      </c>
      <c r="AA36" s="48">
        <v>9112.0266900000097</v>
      </c>
      <c r="AB36" s="48">
        <v>4982.269695</v>
      </c>
      <c r="AC36" s="48">
        <v>7911.1299150000104</v>
      </c>
      <c r="AD36" s="48">
        <v>6449.4379950000102</v>
      </c>
      <c r="AE36" s="48">
        <v>3665.476815</v>
      </c>
      <c r="AF36" s="48">
        <v>3722.0233050000002</v>
      </c>
      <c r="AG36" s="48">
        <v>5275.2199499999997</v>
      </c>
      <c r="AH36" s="48">
        <v>2940.4625249999999</v>
      </c>
      <c r="AI36" s="48">
        <v>2887.5196350000001</v>
      </c>
      <c r="AJ36" s="48">
        <v>14235.841619999999</v>
      </c>
      <c r="AK36" s="48">
        <v>4473.3438749999996</v>
      </c>
      <c r="AL36" s="48">
        <v>7733.7009750000097</v>
      </c>
      <c r="AM36" s="48">
        <v>3828.8700450000001</v>
      </c>
      <c r="AN36" s="48">
        <v>2895.7519499999999</v>
      </c>
      <c r="AO36" s="48">
        <v>6100.7646699999996</v>
      </c>
      <c r="AP36" s="48">
        <v>6487.5517200000204</v>
      </c>
      <c r="AQ36" s="48">
        <v>6142.2498800000003</v>
      </c>
      <c r="AR36" s="48">
        <v>2074.8873600000002</v>
      </c>
      <c r="AS36" s="48">
        <v>5415.2732400000104</v>
      </c>
      <c r="AT36" s="23">
        <v>5307.9036400000095</v>
      </c>
      <c r="AU36" s="48">
        <v>5920.3778400000001</v>
      </c>
      <c r="AV36" s="48">
        <v>5795.4551199999996</v>
      </c>
      <c r="AW36" s="48">
        <v>11218.283439999999</v>
      </c>
      <c r="AX36" s="48">
        <v>3862.4730300000001</v>
      </c>
      <c r="AY36" s="48">
        <v>7695.5755500000096</v>
      </c>
      <c r="AZ36" s="48">
        <v>12433.034250000001</v>
      </c>
      <c r="BA36" s="48">
        <v>2180.8117499999998</v>
      </c>
      <c r="BB36" s="48">
        <v>1581.84845</v>
      </c>
      <c r="BC36" s="48">
        <v>511.697225</v>
      </c>
      <c r="BD36" s="23">
        <f t="shared" si="8"/>
        <v>245523.10432000016</v>
      </c>
    </row>
    <row r="37" spans="1:56" x14ac:dyDescent="0.3">
      <c r="A37" s="1" t="s">
        <v>3</v>
      </c>
      <c r="B37" s="20" t="s">
        <v>35</v>
      </c>
      <c r="C37" s="16">
        <v>120.06</v>
      </c>
      <c r="D37" s="23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23"/>
      <c r="Z37" s="48"/>
      <c r="AA37" s="48">
        <v>223</v>
      </c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23"/>
      <c r="AU37" s="48"/>
      <c r="AV37" s="48"/>
      <c r="AW37" s="48"/>
      <c r="AX37" s="48"/>
      <c r="AY37" s="48"/>
      <c r="AZ37" s="48"/>
      <c r="BA37" s="48"/>
      <c r="BB37" s="48"/>
      <c r="BC37" s="48"/>
      <c r="BD37" s="23">
        <f t="shared" si="8"/>
        <v>223</v>
      </c>
    </row>
    <row r="38" spans="1:56" x14ac:dyDescent="0.3">
      <c r="A38" s="1" t="s">
        <v>3</v>
      </c>
      <c r="B38" s="24" t="s">
        <v>36</v>
      </c>
      <c r="C38" s="16">
        <v>1740</v>
      </c>
      <c r="D38" s="23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23"/>
      <c r="Z38" s="48"/>
      <c r="AA38" s="48">
        <v>25</v>
      </c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23"/>
      <c r="AU38" s="48"/>
      <c r="AV38" s="48"/>
      <c r="AW38" s="48"/>
      <c r="AX38" s="48"/>
      <c r="AY38" s="48"/>
      <c r="AZ38" s="48"/>
      <c r="BA38" s="48"/>
      <c r="BB38" s="48"/>
      <c r="BC38" s="48"/>
      <c r="BD38" s="23">
        <f t="shared" ref="BD38:BD58" si="9">SUM(D38:BC38)</f>
        <v>25</v>
      </c>
    </row>
    <row r="39" spans="1:56" x14ac:dyDescent="0.3">
      <c r="A39" s="1" t="s">
        <v>3</v>
      </c>
      <c r="B39" s="24" t="s">
        <v>37</v>
      </c>
      <c r="C39" s="16">
        <v>43011.72</v>
      </c>
      <c r="D39" s="23">
        <v>1222.87572</v>
      </c>
      <c r="E39" s="48">
        <v>2109.32243500001</v>
      </c>
      <c r="F39" s="48">
        <v>2859.883675</v>
      </c>
      <c r="G39" s="48">
        <v>1781.40732</v>
      </c>
      <c r="H39" s="48">
        <v>4375.5407850000001</v>
      </c>
      <c r="I39" s="48">
        <v>2472.6252100000002</v>
      </c>
      <c r="J39" s="48">
        <v>4040.27447999999</v>
      </c>
      <c r="K39" s="48">
        <v>5027.1934899999997</v>
      </c>
      <c r="L39" s="48">
        <v>3753.806595</v>
      </c>
      <c r="M39" s="48">
        <v>2065.7703000000101</v>
      </c>
      <c r="N39" s="48">
        <v>2796.1813000000002</v>
      </c>
      <c r="O39" s="48">
        <v>3883.05665</v>
      </c>
      <c r="P39" s="48">
        <v>2397.9719500000101</v>
      </c>
      <c r="Q39" s="48">
        <v>4255.8827849999998</v>
      </c>
      <c r="R39" s="48">
        <v>4112.9134199999999</v>
      </c>
      <c r="S39" s="48">
        <v>3547.2232949999998</v>
      </c>
      <c r="T39" s="48">
        <v>2417.1262500000098</v>
      </c>
      <c r="U39" s="48">
        <v>4262.5275000000101</v>
      </c>
      <c r="V39" s="48">
        <v>4119.6962400000002</v>
      </c>
      <c r="W39" s="48">
        <v>9937.5658800000001</v>
      </c>
      <c r="X39" s="48">
        <v>4646.9901500000096</v>
      </c>
      <c r="Y39" s="23">
        <v>2438.05375000001</v>
      </c>
      <c r="Z39" s="48">
        <v>4131.8821500000004</v>
      </c>
      <c r="AA39" s="48">
        <v>4746.5388300000004</v>
      </c>
      <c r="AB39" s="48">
        <v>2493.7519200000102</v>
      </c>
      <c r="AC39" s="48">
        <v>3419.3411999999998</v>
      </c>
      <c r="AD39" s="48">
        <v>2579.6613149999998</v>
      </c>
      <c r="AE39" s="48">
        <v>5268.877845</v>
      </c>
      <c r="AF39" s="48">
        <v>4656.3316800000002</v>
      </c>
      <c r="AG39" s="48">
        <v>3051.86805</v>
      </c>
      <c r="AH39" s="48">
        <v>5093.7648300000001</v>
      </c>
      <c r="AI39" s="48">
        <v>2238.0873900000001</v>
      </c>
      <c r="AJ39" s="48">
        <v>4930.4166450000002</v>
      </c>
      <c r="AK39" s="48">
        <v>5244.4588349999904</v>
      </c>
      <c r="AL39" s="48">
        <v>6921.1249799999996</v>
      </c>
      <c r="AM39" s="48">
        <v>4838.7246599999999</v>
      </c>
      <c r="AN39" s="48">
        <v>4498.6141200000002</v>
      </c>
      <c r="AO39" s="48">
        <v>4245.2833499999997</v>
      </c>
      <c r="AP39" s="48">
        <v>3751.9886799999999</v>
      </c>
      <c r="AQ39" s="48">
        <v>4885.8678</v>
      </c>
      <c r="AR39" s="48">
        <v>3614.7293600000098</v>
      </c>
      <c r="AS39" s="48">
        <v>3230.52576</v>
      </c>
      <c r="AT39" s="23">
        <v>4957.0685999999996</v>
      </c>
      <c r="AU39" s="48">
        <v>6807.61312</v>
      </c>
      <c r="AV39" s="48">
        <v>3950.31736</v>
      </c>
      <c r="AW39" s="48">
        <v>4018.2898799999998</v>
      </c>
      <c r="AX39" s="48">
        <v>3053.9351700000002</v>
      </c>
      <c r="AY39" s="48">
        <v>5227.3435499999996</v>
      </c>
      <c r="AZ39" s="48">
        <v>2827.97658</v>
      </c>
      <c r="BA39" s="48">
        <v>2278.13465</v>
      </c>
      <c r="BB39" s="48">
        <v>3154.488425</v>
      </c>
      <c r="BC39" s="48">
        <v>1235.5136749999999</v>
      </c>
      <c r="BD39" s="23">
        <f t="shared" si="9"/>
        <v>199876.40959000005</v>
      </c>
    </row>
    <row r="40" spans="1:56" x14ac:dyDescent="0.3">
      <c r="A40" s="1" t="s">
        <v>3</v>
      </c>
      <c r="B40" s="24" t="s">
        <v>38</v>
      </c>
      <c r="C40" s="16">
        <v>10367.27</v>
      </c>
      <c r="D40" s="23">
        <v>49.8294</v>
      </c>
      <c r="E40" s="48">
        <v>67.761099999999999</v>
      </c>
      <c r="F40" s="48">
        <v>139.1404</v>
      </c>
      <c r="G40" s="48">
        <v>116.9868</v>
      </c>
      <c r="H40" s="48">
        <v>454.21005000000099</v>
      </c>
      <c r="I40" s="48">
        <v>313.94754999999998</v>
      </c>
      <c r="J40" s="48">
        <v>150.52170000000001</v>
      </c>
      <c r="K40" s="48">
        <v>164.7655</v>
      </c>
      <c r="L40" s="48">
        <v>217.18620000000001</v>
      </c>
      <c r="M40" s="48">
        <v>64.837000000000003</v>
      </c>
      <c r="N40" s="48">
        <v>133.6645</v>
      </c>
      <c r="O40" s="48">
        <v>162.24199999999999</v>
      </c>
      <c r="P40" s="48">
        <v>205.94200000000001</v>
      </c>
      <c r="Q40" s="48">
        <v>235.06559999999999</v>
      </c>
      <c r="R40" s="48">
        <v>211.21485000000001</v>
      </c>
      <c r="S40" s="48">
        <v>514.56405000000098</v>
      </c>
      <c r="T40" s="48">
        <v>284.70749999999998</v>
      </c>
      <c r="U40" s="48">
        <v>267.59039999999999</v>
      </c>
      <c r="V40" s="48">
        <v>159.67760000000001</v>
      </c>
      <c r="W40" s="48">
        <v>174.89959999999999</v>
      </c>
      <c r="X40" s="48">
        <v>119.6345</v>
      </c>
      <c r="Y40" s="23">
        <v>287.17250000000001</v>
      </c>
      <c r="Z40" s="48">
        <v>156.768</v>
      </c>
      <c r="AA40" s="48">
        <v>254.08770000000001</v>
      </c>
      <c r="AB40" s="48">
        <v>124.188</v>
      </c>
      <c r="AC40" s="48">
        <v>343.27080000000001</v>
      </c>
      <c r="AD40" s="48">
        <v>211.5729</v>
      </c>
      <c r="AE40" s="48">
        <v>352.33274999999998</v>
      </c>
      <c r="AF40" s="48">
        <v>168.4914</v>
      </c>
      <c r="AG40" s="48">
        <v>229.39455000000001</v>
      </c>
      <c r="AH40" s="48">
        <v>516.58529999999996</v>
      </c>
      <c r="AI40" s="48">
        <v>119.8428</v>
      </c>
      <c r="AJ40" s="48">
        <v>109.6095</v>
      </c>
      <c r="AK40" s="48">
        <v>156.60645</v>
      </c>
      <c r="AL40" s="48">
        <v>342.64229999999998</v>
      </c>
      <c r="AM40" s="48">
        <v>179.29065</v>
      </c>
      <c r="AN40" s="48">
        <v>155.16409999999999</v>
      </c>
      <c r="AO40" s="48">
        <v>178.20249999999999</v>
      </c>
      <c r="AP40" s="48">
        <v>245.6996</v>
      </c>
      <c r="AQ40" s="48">
        <v>439.58199999999999</v>
      </c>
      <c r="AR40" s="48">
        <v>129.14279999999999</v>
      </c>
      <c r="AS40" s="48">
        <v>116.9744</v>
      </c>
      <c r="AT40" s="23">
        <v>160.3004</v>
      </c>
      <c r="AU40" s="48">
        <v>344.96080000000001</v>
      </c>
      <c r="AV40" s="48">
        <v>188.46520000000001</v>
      </c>
      <c r="AW40" s="48">
        <v>1264.98</v>
      </c>
      <c r="AX40" s="48">
        <v>302.67899999999997</v>
      </c>
      <c r="AY40" s="48">
        <v>481.16250000000002</v>
      </c>
      <c r="AZ40" s="48">
        <v>153.02430000000001</v>
      </c>
      <c r="BA40" s="48">
        <v>135.83000000000001</v>
      </c>
      <c r="BB40" s="48">
        <v>367.10525000000001</v>
      </c>
      <c r="BC40" s="48">
        <v>124.4325</v>
      </c>
      <c r="BD40" s="23">
        <f t="shared" si="9"/>
        <v>12547.949250000001</v>
      </c>
    </row>
    <row r="41" spans="1:56" x14ac:dyDescent="0.3">
      <c r="A41" s="1" t="s">
        <v>3</v>
      </c>
      <c r="B41" s="24" t="s">
        <v>39</v>
      </c>
      <c r="C41" s="16">
        <v>11014</v>
      </c>
      <c r="D41" s="23"/>
      <c r="E41" s="48"/>
      <c r="F41" s="48"/>
      <c r="G41" s="48"/>
      <c r="H41" s="48"/>
      <c r="I41" s="48"/>
      <c r="J41" s="48"/>
      <c r="K41" s="48">
        <v>599.74135451999905</v>
      </c>
      <c r="L41" s="48">
        <v>555.54792678000001</v>
      </c>
      <c r="M41" s="48">
        <v>220.08798899999999</v>
      </c>
      <c r="N41" s="48">
        <v>576.91756980000002</v>
      </c>
      <c r="O41" s="48">
        <v>272.77685819999999</v>
      </c>
      <c r="P41" s="48">
        <v>400.36627620000002</v>
      </c>
      <c r="Q41" s="48">
        <v>3091.6852659000001</v>
      </c>
      <c r="R41" s="48">
        <v>2356.7506162200002</v>
      </c>
      <c r="S41" s="48">
        <v>2360.0259144000001</v>
      </c>
      <c r="T41" s="48">
        <v>1125.85733568</v>
      </c>
      <c r="U41" s="48">
        <v>1004.15812266</v>
      </c>
      <c r="V41" s="48">
        <v>1446.6498156</v>
      </c>
      <c r="W41" s="48">
        <v>1581.5460751200001</v>
      </c>
      <c r="X41" s="48">
        <v>1990.9209077999999</v>
      </c>
      <c r="Y41" s="23">
        <v>1135.6050182399999</v>
      </c>
      <c r="Z41" s="48">
        <v>1113.3341406</v>
      </c>
      <c r="AA41" s="48">
        <v>1864.55674548</v>
      </c>
      <c r="AB41" s="48">
        <v>311.75569655999999</v>
      </c>
      <c r="AC41" s="48">
        <v>2387.8299792600001</v>
      </c>
      <c r="AD41" s="48">
        <v>871.45571898000003</v>
      </c>
      <c r="AE41" s="48">
        <v>1091.42897094</v>
      </c>
      <c r="AF41" s="48">
        <v>1046.2087251</v>
      </c>
      <c r="AG41" s="48">
        <v>3194.1704024999899</v>
      </c>
      <c r="AH41" s="48">
        <v>2706.9509312999999</v>
      </c>
      <c r="AI41" s="48">
        <v>483.59702160000001</v>
      </c>
      <c r="AJ41" s="48">
        <v>1076.1392149200001</v>
      </c>
      <c r="AK41" s="48">
        <v>657.97268922000103</v>
      </c>
      <c r="AL41" s="48">
        <v>1159.34990094</v>
      </c>
      <c r="AM41" s="48">
        <v>733.31964089999997</v>
      </c>
      <c r="AN41" s="48">
        <v>1113.1504045199999</v>
      </c>
      <c r="AO41" s="48">
        <v>1338.1255641600001</v>
      </c>
      <c r="AP41" s="48">
        <v>877.48692767999898</v>
      </c>
      <c r="AQ41" s="48">
        <v>2160.94382064</v>
      </c>
      <c r="AR41" s="48">
        <v>941.95764431999896</v>
      </c>
      <c r="AS41" s="48">
        <v>1346.6845814400001</v>
      </c>
      <c r="AT41" s="23">
        <v>1186.1520422399999</v>
      </c>
      <c r="AU41" s="48">
        <v>1224.7010740799999</v>
      </c>
      <c r="AV41" s="48">
        <v>914.38364159999901</v>
      </c>
      <c r="AW41" s="48">
        <v>1595.2447368000001</v>
      </c>
      <c r="AX41" s="48">
        <v>1051.7076741599999</v>
      </c>
      <c r="AY41" s="48">
        <v>1573.55564652</v>
      </c>
      <c r="AZ41" s="48">
        <v>1065.56001552</v>
      </c>
      <c r="BA41" s="48">
        <v>661.67335079999998</v>
      </c>
      <c r="BB41" s="48">
        <v>1791.3486987000099</v>
      </c>
      <c r="BC41" s="48">
        <v>481.52966400000003</v>
      </c>
      <c r="BD41" s="23">
        <f t="shared" si="9"/>
        <v>56740.912311599997</v>
      </c>
    </row>
    <row r="42" spans="1:56" x14ac:dyDescent="0.3">
      <c r="A42" s="1" t="s">
        <v>3</v>
      </c>
      <c r="B42" s="24" t="s">
        <v>40</v>
      </c>
      <c r="C42" s="16">
        <v>283.73</v>
      </c>
      <c r="D42" s="23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23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>
        <v>100</v>
      </c>
      <c r="AO42" s="48">
        <v>100</v>
      </c>
      <c r="AP42" s="48">
        <v>100</v>
      </c>
      <c r="AQ42" s="48">
        <v>100</v>
      </c>
      <c r="AR42" s="48">
        <v>100</v>
      </c>
      <c r="AS42" s="48">
        <v>100</v>
      </c>
      <c r="AT42" s="48">
        <v>100</v>
      </c>
      <c r="AU42" s="48">
        <v>100</v>
      </c>
      <c r="AV42" s="48">
        <v>73</v>
      </c>
      <c r="AW42" s="48"/>
      <c r="AX42" s="48"/>
      <c r="AY42" s="48"/>
      <c r="AZ42" s="48"/>
      <c r="BA42" s="48"/>
      <c r="BB42" s="48"/>
      <c r="BC42" s="48"/>
      <c r="BD42" s="23">
        <f t="shared" si="9"/>
        <v>873</v>
      </c>
    </row>
    <row r="43" spans="1:56" x14ac:dyDescent="0.3">
      <c r="A43" s="1" t="s">
        <v>3</v>
      </c>
      <c r="B43" s="24" t="s">
        <v>41</v>
      </c>
      <c r="C43" s="16">
        <v>6133.62</v>
      </c>
      <c r="D43" s="23">
        <v>350.53859999999997</v>
      </c>
      <c r="E43" s="48">
        <v>569.78635000000099</v>
      </c>
      <c r="F43" s="48">
        <v>721.54465000000096</v>
      </c>
      <c r="G43" s="48">
        <v>693.39360000000204</v>
      </c>
      <c r="H43" s="48">
        <v>803.48085000000106</v>
      </c>
      <c r="I43" s="48">
        <v>879.31420000000003</v>
      </c>
      <c r="J43" s="48">
        <v>1764.7083500000001</v>
      </c>
      <c r="K43" s="48">
        <v>896.94719999999995</v>
      </c>
      <c r="L43" s="48">
        <v>775.53630000000203</v>
      </c>
      <c r="M43" s="48">
        <v>515.25750000000096</v>
      </c>
      <c r="N43" s="48">
        <v>429.226</v>
      </c>
      <c r="O43" s="48">
        <v>416.48399999999998</v>
      </c>
      <c r="P43" s="48">
        <v>539.20050000000106</v>
      </c>
      <c r="Q43" s="48">
        <v>631.01115000000095</v>
      </c>
      <c r="R43" s="48">
        <v>470.76645000000002</v>
      </c>
      <c r="S43" s="48">
        <v>562.33484999999996</v>
      </c>
      <c r="T43" s="48">
        <v>773.43420000000106</v>
      </c>
      <c r="U43" s="48">
        <v>585.11145000000101</v>
      </c>
      <c r="V43" s="48">
        <v>625.65960000000098</v>
      </c>
      <c r="W43" s="48">
        <v>608</v>
      </c>
      <c r="X43" s="48">
        <v>709</v>
      </c>
      <c r="Y43" s="23">
        <v>598</v>
      </c>
      <c r="Z43" s="48">
        <v>569.42250000000104</v>
      </c>
      <c r="AA43" s="48">
        <v>635.61030000000096</v>
      </c>
      <c r="AB43" s="48">
        <v>520.23870000000102</v>
      </c>
      <c r="AC43" s="48">
        <v>501.56310000000099</v>
      </c>
      <c r="AD43" s="48">
        <v>572.17545000000098</v>
      </c>
      <c r="AE43" s="48">
        <v>405.58980000000099</v>
      </c>
      <c r="AF43" s="48">
        <v>315.06090000000103</v>
      </c>
      <c r="AG43" s="48">
        <v>602.72519999999997</v>
      </c>
      <c r="AH43" s="48">
        <v>681.28830000000005</v>
      </c>
      <c r="AI43" s="48">
        <v>457.38000000000102</v>
      </c>
      <c r="AJ43" s="48">
        <v>560.98350000000096</v>
      </c>
      <c r="AK43" s="48">
        <v>535.66590000000099</v>
      </c>
      <c r="AL43" s="48">
        <v>533</v>
      </c>
      <c r="AM43" s="48">
        <v>522.972450000001</v>
      </c>
      <c r="AN43" s="48">
        <v>574.44870000000105</v>
      </c>
      <c r="AO43" s="48">
        <v>604</v>
      </c>
      <c r="AP43" s="48">
        <v>603.98880000000099</v>
      </c>
      <c r="AQ43" s="48">
        <v>481.51600000000099</v>
      </c>
      <c r="AR43" s="48">
        <v>477.57200000000103</v>
      </c>
      <c r="AS43" s="48">
        <v>328.52359999999999</v>
      </c>
      <c r="AT43" s="48">
        <v>481.51600000000099</v>
      </c>
      <c r="AU43" s="48">
        <v>477.57200000000103</v>
      </c>
      <c r="AV43" s="48">
        <v>328.52359999999999</v>
      </c>
      <c r="AW43" s="48">
        <v>517</v>
      </c>
      <c r="AX43" s="48">
        <v>540.73890000000097</v>
      </c>
      <c r="AY43" s="48">
        <v>597.62430000000097</v>
      </c>
      <c r="AZ43" s="48">
        <v>643.769100000001</v>
      </c>
      <c r="BA43" s="48">
        <v>524</v>
      </c>
      <c r="BB43" s="48">
        <v>511</v>
      </c>
      <c r="BC43" s="48">
        <v>603</v>
      </c>
      <c r="BD43" s="23">
        <f t="shared" si="9"/>
        <v>30627.204900000022</v>
      </c>
    </row>
    <row r="44" spans="1:56" ht="14.25" customHeight="1" x14ac:dyDescent="0.3">
      <c r="A44" s="1" t="s">
        <v>3</v>
      </c>
      <c r="B44" s="24" t="s">
        <v>42</v>
      </c>
      <c r="C44" s="16">
        <v>63763.33</v>
      </c>
      <c r="D44" s="23">
        <v>5412.45875247</v>
      </c>
      <c r="E44" s="48">
        <v>5412.45875247</v>
      </c>
      <c r="F44" s="48">
        <v>5412.45875247</v>
      </c>
      <c r="G44" s="48">
        <v>5412.45875247</v>
      </c>
      <c r="H44" s="48">
        <v>5412.45875247</v>
      </c>
      <c r="I44" s="48">
        <v>5412.45875247</v>
      </c>
      <c r="J44" s="48">
        <v>5412.45875247</v>
      </c>
      <c r="K44" s="48">
        <v>5412.45875247</v>
      </c>
      <c r="L44" s="48">
        <v>5412.45875247</v>
      </c>
      <c r="M44" s="48">
        <v>5412.45875247</v>
      </c>
      <c r="N44" s="48">
        <v>5412.45875247</v>
      </c>
      <c r="O44" s="48">
        <v>5412.45875247</v>
      </c>
      <c r="P44" s="48">
        <v>4028.7903371100001</v>
      </c>
      <c r="Q44" s="48">
        <v>7938.4884509699896</v>
      </c>
      <c r="R44" s="48">
        <v>4028.7903371100001</v>
      </c>
      <c r="S44" s="48">
        <v>2892.1008708899999</v>
      </c>
      <c r="T44" s="48">
        <v>3992.9591116800002</v>
      </c>
      <c r="U44" s="48">
        <v>6126.3270129599996</v>
      </c>
      <c r="V44" s="48">
        <v>3390.0917899199899</v>
      </c>
      <c r="W44" s="48">
        <v>9830.9341415999806</v>
      </c>
      <c r="X44" s="48">
        <v>11044.508880900001</v>
      </c>
      <c r="Y44" s="23">
        <v>4027.5301862400001</v>
      </c>
      <c r="Z44" s="48">
        <v>4028.7903371100001</v>
      </c>
      <c r="AA44" s="48">
        <v>7816.9478616899896</v>
      </c>
      <c r="AB44" s="48">
        <v>6157.7256054600002</v>
      </c>
      <c r="AC44" s="48">
        <v>9845.2766600100003</v>
      </c>
      <c r="AD44" s="48">
        <v>12034.432463130001</v>
      </c>
      <c r="AE44" s="48">
        <v>4695.7864476599998</v>
      </c>
      <c r="AF44" s="48">
        <v>13748.818787550001</v>
      </c>
      <c r="AG44" s="48">
        <v>10747.392052319999</v>
      </c>
      <c r="AH44" s="48">
        <v>5412.45875247</v>
      </c>
      <c r="AI44" s="48">
        <v>4089.2366106899999</v>
      </c>
      <c r="AJ44" s="48">
        <v>7322.4908964899996</v>
      </c>
      <c r="AK44" s="48">
        <v>6235.85999420999</v>
      </c>
      <c r="AL44" s="48">
        <v>7322.4908964899996</v>
      </c>
      <c r="AM44" s="48">
        <v>7664.5524393899996</v>
      </c>
      <c r="AN44" s="48">
        <v>7322.4908964899996</v>
      </c>
      <c r="AO44" s="48">
        <v>8575.5493744800006</v>
      </c>
      <c r="AP44" s="48">
        <v>6410.3366447999897</v>
      </c>
      <c r="AQ44" s="48">
        <v>15735.37473288</v>
      </c>
      <c r="AR44" s="48">
        <v>8575.5493744800006</v>
      </c>
      <c r="AS44" s="48">
        <v>5674.7208328799898</v>
      </c>
      <c r="AT44" s="23">
        <v>3055.3185828000001</v>
      </c>
      <c r="AU44" s="48">
        <v>8575.5493744800006</v>
      </c>
      <c r="AV44" s="48">
        <v>9570.9420707999907</v>
      </c>
      <c r="AW44" s="48">
        <v>8575.5493744800006</v>
      </c>
      <c r="AX44" s="48">
        <v>9878.2661834999908</v>
      </c>
      <c r="AY44" s="48">
        <v>8575.5493744800006</v>
      </c>
      <c r="AZ44" s="48">
        <v>8575.5493744800006</v>
      </c>
      <c r="BA44" s="48">
        <v>5674.7208328799898</v>
      </c>
      <c r="BB44" s="48">
        <v>5674.7208328799898</v>
      </c>
      <c r="BC44" s="48">
        <v>5674.7208328799898</v>
      </c>
      <c r="BD44" s="23">
        <f t="shared" si="9"/>
        <v>355497.19464335981</v>
      </c>
    </row>
    <row r="45" spans="1:56" x14ac:dyDescent="0.3">
      <c r="A45" s="1" t="s">
        <v>3</v>
      </c>
      <c r="B45" s="24" t="s">
        <v>43</v>
      </c>
      <c r="C45" s="16">
        <v>57.53</v>
      </c>
      <c r="D45" s="23">
        <v>232</v>
      </c>
      <c r="E45" s="48">
        <v>0</v>
      </c>
      <c r="F45" s="48">
        <v>0</v>
      </c>
      <c r="G45" s="48">
        <v>0</v>
      </c>
      <c r="H45" s="48">
        <v>0</v>
      </c>
      <c r="I45" s="48">
        <v>0</v>
      </c>
      <c r="J45" s="48">
        <v>0</v>
      </c>
      <c r="K45" s="48">
        <v>0</v>
      </c>
      <c r="L45" s="48">
        <v>0</v>
      </c>
      <c r="M45" s="48">
        <v>0</v>
      </c>
      <c r="N45" s="48">
        <v>0</v>
      </c>
      <c r="O45" s="48">
        <v>0</v>
      </c>
      <c r="P45" s="48">
        <v>0</v>
      </c>
      <c r="Q45" s="48">
        <v>0</v>
      </c>
      <c r="R45" s="48">
        <v>0</v>
      </c>
      <c r="S45" s="48">
        <v>0</v>
      </c>
      <c r="T45" s="48">
        <v>0</v>
      </c>
      <c r="U45" s="48">
        <v>0</v>
      </c>
      <c r="V45" s="48">
        <v>0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0</v>
      </c>
      <c r="AC45" s="48">
        <v>0</v>
      </c>
      <c r="AD45" s="48">
        <v>0</v>
      </c>
      <c r="AE45" s="48">
        <v>0</v>
      </c>
      <c r="AF45" s="48">
        <v>0</v>
      </c>
      <c r="AG45" s="48">
        <v>0</v>
      </c>
      <c r="AH45" s="48">
        <v>0</v>
      </c>
      <c r="AI45" s="48">
        <v>0</v>
      </c>
      <c r="AJ45" s="48">
        <v>0</v>
      </c>
      <c r="AK45" s="48">
        <v>0</v>
      </c>
      <c r="AL45" s="48">
        <v>0</v>
      </c>
      <c r="AM45" s="48">
        <v>0</v>
      </c>
      <c r="AN45" s="48">
        <v>0</v>
      </c>
      <c r="AO45" s="48">
        <v>0</v>
      </c>
      <c r="AP45" s="48">
        <v>0</v>
      </c>
      <c r="AQ45" s="48">
        <v>0</v>
      </c>
      <c r="AR45" s="48">
        <v>0</v>
      </c>
      <c r="AS45" s="48">
        <v>0</v>
      </c>
      <c r="AT45" s="48">
        <v>0</v>
      </c>
      <c r="AU45" s="48">
        <v>0</v>
      </c>
      <c r="AV45" s="48">
        <v>0</v>
      </c>
      <c r="AW45" s="48">
        <v>0</v>
      </c>
      <c r="AX45" s="48">
        <v>0</v>
      </c>
      <c r="AY45" s="48">
        <v>0</v>
      </c>
      <c r="AZ45" s="48">
        <v>0</v>
      </c>
      <c r="BA45" s="48">
        <v>0</v>
      </c>
      <c r="BB45" s="48">
        <v>0</v>
      </c>
      <c r="BC45" s="48">
        <v>0</v>
      </c>
      <c r="BD45" s="23">
        <f t="shared" si="9"/>
        <v>232</v>
      </c>
    </row>
    <row r="46" spans="1:56" x14ac:dyDescent="0.3">
      <c r="A46" s="1" t="s">
        <v>3</v>
      </c>
      <c r="B46" s="24" t="s">
        <v>44</v>
      </c>
      <c r="C46" s="16">
        <v>1424.7</v>
      </c>
      <c r="D46" s="48">
        <v>24.9147</v>
      </c>
      <c r="E46" s="48">
        <v>33.880549999999999</v>
      </c>
      <c r="F46" s="48">
        <v>69.5702</v>
      </c>
      <c r="G46" s="48">
        <v>58.493400000000001</v>
      </c>
      <c r="H46" s="48">
        <v>227.10502500000001</v>
      </c>
      <c r="I46" s="48">
        <v>156.97377499999999</v>
      </c>
      <c r="J46" s="48">
        <v>75.260850000000005</v>
      </c>
      <c r="K46" s="48">
        <v>82.382750000000001</v>
      </c>
      <c r="L46" s="48">
        <v>108.59310000000001</v>
      </c>
      <c r="M46" s="48">
        <v>32.418500000000002</v>
      </c>
      <c r="N46" s="48">
        <v>66.832250000000002</v>
      </c>
      <c r="O46" s="48">
        <v>81.120999999999995</v>
      </c>
      <c r="P46" s="48">
        <v>102.971</v>
      </c>
      <c r="Q46" s="48">
        <v>117.53279999999999</v>
      </c>
      <c r="R46" s="48">
        <v>105.60742500000001</v>
      </c>
      <c r="S46" s="48">
        <v>257.28202499999998</v>
      </c>
      <c r="T46" s="48">
        <v>142.35374999999999</v>
      </c>
      <c r="U46" s="48">
        <v>133.79519999999999</v>
      </c>
      <c r="V46" s="48">
        <v>79.838800000000006</v>
      </c>
      <c r="W46" s="48">
        <v>87.449799999999996</v>
      </c>
      <c r="X46" s="48">
        <v>59.817250000000001</v>
      </c>
      <c r="Y46" s="48">
        <v>143.58625000000001</v>
      </c>
      <c r="Z46" s="48">
        <v>78.384</v>
      </c>
      <c r="AA46" s="48">
        <v>127.04385000000001</v>
      </c>
      <c r="AB46" s="48">
        <v>62.094000000000001</v>
      </c>
      <c r="AC46" s="48">
        <v>171.6354</v>
      </c>
      <c r="AD46" s="48">
        <v>105.78645</v>
      </c>
      <c r="AE46" s="48">
        <v>176.16637499999999</v>
      </c>
      <c r="AF46" s="48">
        <v>84.245699999999999</v>
      </c>
      <c r="AG46" s="48">
        <v>114.697275</v>
      </c>
      <c r="AH46" s="48">
        <v>258.29264999999998</v>
      </c>
      <c r="AI46" s="48">
        <v>59.921399999999998</v>
      </c>
      <c r="AJ46" s="48">
        <v>54.804749999999999</v>
      </c>
      <c r="AK46" s="48">
        <v>78.303224999999998</v>
      </c>
      <c r="AL46" s="48">
        <v>171.32114999999999</v>
      </c>
      <c r="AM46" s="48">
        <v>89.645325</v>
      </c>
      <c r="AN46" s="48">
        <v>77.582049999999995</v>
      </c>
      <c r="AO46" s="48">
        <v>89.101249999999993</v>
      </c>
      <c r="AP46" s="48">
        <v>122.8498</v>
      </c>
      <c r="AQ46" s="48">
        <v>219.791</v>
      </c>
      <c r="AR46" s="48">
        <v>64.571399999999997</v>
      </c>
      <c r="AS46" s="48">
        <v>58.487200000000001</v>
      </c>
      <c r="AT46" s="48">
        <v>80.150199999999998</v>
      </c>
      <c r="AU46" s="48">
        <v>172.4804</v>
      </c>
      <c r="AV46" s="48">
        <v>94.232600000000005</v>
      </c>
      <c r="AW46" s="48">
        <v>632.49</v>
      </c>
      <c r="AX46" s="48">
        <v>151.33949999999999</v>
      </c>
      <c r="AY46" s="48">
        <v>240.58125000000001</v>
      </c>
      <c r="AZ46" s="48">
        <v>76.512150000000005</v>
      </c>
      <c r="BA46" s="48">
        <v>67.915000000000006</v>
      </c>
      <c r="BB46" s="48">
        <v>183.55262500000001</v>
      </c>
      <c r="BC46" s="48">
        <v>62.216250000000002</v>
      </c>
      <c r="BD46" s="23">
        <f t="shared" si="9"/>
        <v>6273.9746249999998</v>
      </c>
    </row>
    <row r="47" spans="1:56" x14ac:dyDescent="0.3">
      <c r="A47" s="1" t="s">
        <v>3</v>
      </c>
      <c r="B47" s="24" t="s">
        <v>45</v>
      </c>
      <c r="C47" s="16">
        <v>1093.32</v>
      </c>
      <c r="D47" s="48">
        <v>27.406169999999999</v>
      </c>
      <c r="E47" s="48">
        <v>37.268605000000001</v>
      </c>
      <c r="F47" s="48">
        <v>76.52722</v>
      </c>
      <c r="G47" s="48">
        <v>64.342740000000006</v>
      </c>
      <c r="H47" s="48">
        <v>249.8155275</v>
      </c>
      <c r="I47" s="48">
        <v>172.67115250000001</v>
      </c>
      <c r="J47" s="48">
        <v>82.786935</v>
      </c>
      <c r="K47" s="48">
        <v>90.621025000000003</v>
      </c>
      <c r="L47" s="48">
        <v>119.45241</v>
      </c>
      <c r="M47" s="48">
        <v>35.660350000000001</v>
      </c>
      <c r="N47" s="48">
        <v>73.515474999999995</v>
      </c>
      <c r="O47" s="48">
        <v>89.233099999999993</v>
      </c>
      <c r="P47" s="48">
        <v>113.2681</v>
      </c>
      <c r="Q47" s="48">
        <v>129.28608</v>
      </c>
      <c r="R47" s="48">
        <v>116.1681675</v>
      </c>
      <c r="S47" s="48">
        <v>283.01022749999998</v>
      </c>
      <c r="T47" s="48">
        <v>156.589125</v>
      </c>
      <c r="U47" s="48">
        <v>147.17472000000001</v>
      </c>
      <c r="V47" s="48">
        <v>87.822680000000005</v>
      </c>
      <c r="W47" s="48">
        <v>96.194779999999994</v>
      </c>
      <c r="X47" s="48">
        <v>65.798974999999999</v>
      </c>
      <c r="Y47" s="48">
        <v>157.944875</v>
      </c>
      <c r="Z47" s="48">
        <v>86.222399999999993</v>
      </c>
      <c r="AA47" s="48">
        <v>139.74823499999999</v>
      </c>
      <c r="AB47" s="48">
        <v>68.303399999999996</v>
      </c>
      <c r="AC47" s="48">
        <v>188.79893999999999</v>
      </c>
      <c r="AD47" s="48">
        <v>116.365095</v>
      </c>
      <c r="AE47" s="48">
        <v>193.78301250000001</v>
      </c>
      <c r="AF47" s="48">
        <v>92.670270000000002</v>
      </c>
      <c r="AG47" s="48">
        <v>126.1670025</v>
      </c>
      <c r="AH47" s="48">
        <v>284.121915</v>
      </c>
      <c r="AI47" s="48">
        <v>65.913539999999998</v>
      </c>
      <c r="AJ47" s="48">
        <v>60.285224999999997</v>
      </c>
      <c r="AK47" s="48">
        <v>86.133547500000006</v>
      </c>
      <c r="AL47" s="48">
        <v>188.45326499999999</v>
      </c>
      <c r="AM47" s="48">
        <v>98.609857500000004</v>
      </c>
      <c r="AN47" s="48">
        <v>85.340254999999999</v>
      </c>
      <c r="AO47" s="48">
        <v>98.011375000000001</v>
      </c>
      <c r="AP47" s="48">
        <v>135.13478000000001</v>
      </c>
      <c r="AQ47" s="48">
        <v>241.77010000000001</v>
      </c>
      <c r="AR47" s="48">
        <v>71.028540000000007</v>
      </c>
      <c r="AS47" s="48">
        <v>64.335920000000002</v>
      </c>
      <c r="AT47" s="48">
        <v>88.165220000000005</v>
      </c>
      <c r="AU47" s="48">
        <v>189.72844000000001</v>
      </c>
      <c r="AV47" s="48">
        <v>103.65586</v>
      </c>
      <c r="AW47" s="48">
        <v>695.73900000000003</v>
      </c>
      <c r="AX47" s="48">
        <v>166.47345000000001</v>
      </c>
      <c r="AY47" s="48">
        <v>264.63937499999997</v>
      </c>
      <c r="AZ47" s="48">
        <v>84.163364999999999</v>
      </c>
      <c r="BA47" s="48"/>
      <c r="BB47" s="48"/>
      <c r="BC47" s="48"/>
      <c r="BD47" s="23">
        <f t="shared" si="9"/>
        <v>6556.3198250000005</v>
      </c>
    </row>
    <row r="48" spans="1:56" x14ac:dyDescent="0.3">
      <c r="A48" s="1" t="s">
        <v>3</v>
      </c>
      <c r="B48" s="24" t="s">
        <v>46</v>
      </c>
      <c r="C48" s="16">
        <v>876.18</v>
      </c>
      <c r="D48" s="23">
        <v>200</v>
      </c>
      <c r="E48" s="23">
        <v>200</v>
      </c>
      <c r="F48" s="23">
        <v>200</v>
      </c>
      <c r="G48" s="23">
        <v>200</v>
      </c>
      <c r="H48" s="23">
        <v>200</v>
      </c>
      <c r="I48" s="23">
        <v>200</v>
      </c>
      <c r="J48" s="23">
        <v>200</v>
      </c>
      <c r="K48" s="23">
        <v>200</v>
      </c>
      <c r="L48" s="23">
        <v>200</v>
      </c>
      <c r="M48" s="23">
        <v>150</v>
      </c>
      <c r="N48" s="48">
        <v>0</v>
      </c>
      <c r="O48" s="48">
        <v>0</v>
      </c>
      <c r="P48" s="48">
        <v>0</v>
      </c>
      <c r="Q48" s="48">
        <v>0</v>
      </c>
      <c r="R48" s="48">
        <v>0</v>
      </c>
      <c r="S48" s="48">
        <v>0</v>
      </c>
      <c r="T48" s="48">
        <v>0</v>
      </c>
      <c r="U48" s="48">
        <v>0</v>
      </c>
      <c r="V48" s="48">
        <v>0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0</v>
      </c>
      <c r="AC48" s="48">
        <v>0</v>
      </c>
      <c r="AD48" s="48">
        <v>0</v>
      </c>
      <c r="AE48" s="48">
        <v>0</v>
      </c>
      <c r="AF48" s="48">
        <v>0</v>
      </c>
      <c r="AG48" s="48">
        <v>0</v>
      </c>
      <c r="AH48" s="48">
        <v>0</v>
      </c>
      <c r="AI48" s="48">
        <v>0</v>
      </c>
      <c r="AJ48" s="48">
        <v>0</v>
      </c>
      <c r="AK48" s="48">
        <v>0</v>
      </c>
      <c r="AL48" s="48">
        <v>0</v>
      </c>
      <c r="AM48" s="48">
        <v>0</v>
      </c>
      <c r="AN48" s="48">
        <v>0</v>
      </c>
      <c r="AO48" s="48">
        <v>0</v>
      </c>
      <c r="AP48" s="48">
        <v>0</v>
      </c>
      <c r="AQ48" s="48">
        <v>0</v>
      </c>
      <c r="AR48" s="48">
        <v>0</v>
      </c>
      <c r="AS48" s="48">
        <v>0</v>
      </c>
      <c r="AT48" s="48">
        <v>0</v>
      </c>
      <c r="AU48" s="48">
        <v>0</v>
      </c>
      <c r="AV48" s="48">
        <v>0</v>
      </c>
      <c r="AW48" s="48">
        <v>0</v>
      </c>
      <c r="AX48" s="48">
        <v>0</v>
      </c>
      <c r="AY48" s="48">
        <v>0</v>
      </c>
      <c r="AZ48" s="48">
        <v>0</v>
      </c>
      <c r="BA48" s="48">
        <v>0</v>
      </c>
      <c r="BB48" s="48">
        <v>0</v>
      </c>
      <c r="BC48" s="48">
        <v>0</v>
      </c>
      <c r="BD48" s="23">
        <f t="shared" si="9"/>
        <v>1950</v>
      </c>
    </row>
    <row r="49" spans="1:56" x14ac:dyDescent="0.3">
      <c r="A49" s="1" t="s">
        <v>3</v>
      </c>
      <c r="B49" s="24" t="s">
        <v>47</v>
      </c>
      <c r="C49" s="16">
        <v>5123</v>
      </c>
      <c r="D49" s="48">
        <v>0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  <c r="J49" s="48">
        <v>0</v>
      </c>
      <c r="K49" s="48">
        <v>0</v>
      </c>
      <c r="L49" s="48">
        <v>0</v>
      </c>
      <c r="M49" s="48">
        <v>0</v>
      </c>
      <c r="N49" s="48">
        <v>0</v>
      </c>
      <c r="O49" s="48">
        <v>0</v>
      </c>
      <c r="P49" s="48">
        <v>0</v>
      </c>
      <c r="Q49" s="48">
        <v>0</v>
      </c>
      <c r="R49" s="48">
        <v>0</v>
      </c>
      <c r="S49" s="48">
        <v>0</v>
      </c>
      <c r="T49" s="48">
        <v>0</v>
      </c>
      <c r="U49" s="48">
        <v>0</v>
      </c>
      <c r="V49" s="48">
        <v>0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0</v>
      </c>
      <c r="AC49" s="48">
        <v>0</v>
      </c>
      <c r="AD49" s="48">
        <v>0</v>
      </c>
      <c r="AE49" s="48">
        <v>0</v>
      </c>
      <c r="AF49" s="48">
        <v>0</v>
      </c>
      <c r="AG49" s="48">
        <v>0</v>
      </c>
      <c r="AH49" s="48">
        <v>0</v>
      </c>
      <c r="AI49" s="48">
        <v>0</v>
      </c>
      <c r="AJ49" s="48">
        <v>0</v>
      </c>
      <c r="AK49" s="48">
        <v>0</v>
      </c>
      <c r="AL49" s="48">
        <v>0</v>
      </c>
      <c r="AM49" s="48">
        <v>0</v>
      </c>
      <c r="AN49" s="48">
        <v>0</v>
      </c>
      <c r="AO49" s="48">
        <v>0</v>
      </c>
      <c r="AP49" s="48">
        <v>0</v>
      </c>
      <c r="AQ49" s="48">
        <v>0</v>
      </c>
      <c r="AR49" s="48">
        <v>0</v>
      </c>
      <c r="AS49" s="48">
        <v>0</v>
      </c>
      <c r="AT49" s="48">
        <v>0</v>
      </c>
      <c r="AU49" s="48">
        <v>0</v>
      </c>
      <c r="AV49" s="48">
        <v>0</v>
      </c>
      <c r="AW49" s="48">
        <v>0</v>
      </c>
      <c r="AX49" s="48">
        <v>0</v>
      </c>
      <c r="AY49" s="48">
        <v>0</v>
      </c>
      <c r="AZ49" s="48">
        <v>0</v>
      </c>
      <c r="BA49" s="48">
        <v>0</v>
      </c>
      <c r="BB49" s="48">
        <v>0</v>
      </c>
      <c r="BC49" s="48">
        <v>0</v>
      </c>
      <c r="BD49" s="23">
        <f t="shared" si="9"/>
        <v>0</v>
      </c>
    </row>
    <row r="50" spans="1:56" x14ac:dyDescent="0.3">
      <c r="A50" s="1" t="s">
        <v>3</v>
      </c>
      <c r="B50" s="24" t="s">
        <v>48</v>
      </c>
      <c r="C50" s="16">
        <v>2865</v>
      </c>
      <c r="D50" s="23">
        <v>568.57075199999997</v>
      </c>
      <c r="E50" s="48">
        <v>707.65660800000001</v>
      </c>
      <c r="F50" s="48">
        <v>659.43914400000006</v>
      </c>
      <c r="G50" s="48">
        <v>1053.4885919999999</v>
      </c>
      <c r="H50" s="48">
        <v>1095.62813568</v>
      </c>
      <c r="I50" s="48">
        <v>1139.4532611072</v>
      </c>
      <c r="J50" s="48">
        <v>1185.0313915514901</v>
      </c>
      <c r="K50" s="48">
        <v>1232.4326472135499</v>
      </c>
      <c r="L50" s="48">
        <v>1072.08</v>
      </c>
      <c r="M50" s="48">
        <v>1197.3599999999999</v>
      </c>
      <c r="N50" s="48">
        <v>1526.4</v>
      </c>
      <c r="O50" s="48">
        <v>1144.08</v>
      </c>
      <c r="P50" s="48">
        <v>1193.76</v>
      </c>
      <c r="Q50" s="48">
        <v>1362.24</v>
      </c>
      <c r="R50" s="48">
        <v>1416.7295999999999</v>
      </c>
      <c r="S50" s="48">
        <v>1473.398784</v>
      </c>
      <c r="T50" s="48">
        <v>1532.33473536</v>
      </c>
      <c r="U50" s="48">
        <v>1593.6281247744</v>
      </c>
      <c r="V50" s="48">
        <v>1293.1199999999999</v>
      </c>
      <c r="W50" s="48">
        <v>1344.8448000000001</v>
      </c>
      <c r="X50" s="48">
        <v>1398.638592</v>
      </c>
      <c r="Y50" s="23">
        <v>1454.5841356799999</v>
      </c>
      <c r="Z50" s="48">
        <v>1512.7675011071999</v>
      </c>
      <c r="AA50" s="48">
        <v>1283.76</v>
      </c>
      <c r="AB50" s="48">
        <v>1335.1104</v>
      </c>
      <c r="AC50" s="48">
        <v>1388.5148160000001</v>
      </c>
      <c r="AD50" s="48">
        <v>1444.05540864</v>
      </c>
      <c r="AE50" s="48">
        <v>1127.52</v>
      </c>
      <c r="AF50" s="48">
        <v>1172.6207999999999</v>
      </c>
      <c r="AG50" s="48">
        <v>1219.5256320000001</v>
      </c>
      <c r="AH50" s="48">
        <v>1268.3066572800001</v>
      </c>
      <c r="AI50" s="48">
        <v>1319.0389235712</v>
      </c>
      <c r="AJ50" s="48">
        <v>1371.8004805140499</v>
      </c>
      <c r="AK50" s="48">
        <v>1426.67249973461</v>
      </c>
      <c r="AL50" s="48">
        <v>1483.7393997239999</v>
      </c>
      <c r="AM50" s="48">
        <v>1197.3599999999999</v>
      </c>
      <c r="AN50" s="48">
        <v>1245.2544</v>
      </c>
      <c r="AO50" s="48">
        <v>1295.064576</v>
      </c>
      <c r="AP50" s="48">
        <v>1346.8671590399999</v>
      </c>
      <c r="AQ50" s="48">
        <v>1400.7418454015999</v>
      </c>
      <c r="AR50" s="48">
        <v>1456.7715192176599</v>
      </c>
      <c r="AS50" s="48">
        <v>1515.04237998637</v>
      </c>
      <c r="AT50" s="23">
        <v>1357.2</v>
      </c>
      <c r="AU50" s="48">
        <v>1411.4880000000001</v>
      </c>
      <c r="AV50" s="48">
        <v>1467.9475199999999</v>
      </c>
      <c r="AW50" s="48">
        <v>1526.6654208</v>
      </c>
      <c r="AX50" s="48">
        <v>1587.7320376319999</v>
      </c>
      <c r="AY50" s="48">
        <v>1651.24131913728</v>
      </c>
      <c r="AZ50" s="48">
        <v>1717.29097190277</v>
      </c>
      <c r="BA50" s="48">
        <v>1785.9826107788799</v>
      </c>
      <c r="BB50" s="48">
        <v>1857.42191521004</v>
      </c>
      <c r="BC50" s="48">
        <v>1931.71879181844</v>
      </c>
      <c r="BD50" s="23">
        <f t="shared" si="9"/>
        <v>69750.122288862709</v>
      </c>
    </row>
    <row r="51" spans="1:56" x14ac:dyDescent="0.3">
      <c r="A51" s="1" t="s">
        <v>3</v>
      </c>
      <c r="B51" s="24" t="s">
        <v>49</v>
      </c>
      <c r="C51" s="16">
        <v>24060.93</v>
      </c>
      <c r="D51" s="23">
        <v>61.571399999999997</v>
      </c>
      <c r="E51" s="48">
        <v>1390.8773000000001</v>
      </c>
      <c r="F51" s="48">
        <v>1162.3467499999999</v>
      </c>
      <c r="G51" s="48">
        <v>812.96820000000002</v>
      </c>
      <c r="H51" s="48">
        <v>1367.09565</v>
      </c>
      <c r="I51" s="48">
        <v>539.21484999999996</v>
      </c>
      <c r="J51" s="48">
        <v>914.93515000000002</v>
      </c>
      <c r="K51" s="48">
        <v>568.10320000000002</v>
      </c>
      <c r="L51" s="48">
        <v>608.13059999999996</v>
      </c>
      <c r="M51" s="48">
        <v>770.59199999999998</v>
      </c>
      <c r="N51" s="48">
        <v>842.66250000000002</v>
      </c>
      <c r="O51" s="48">
        <v>745.77499999999998</v>
      </c>
      <c r="P51" s="48">
        <v>3618.2105000000001</v>
      </c>
      <c r="Q51" s="48">
        <v>598.74045000000001</v>
      </c>
      <c r="R51" s="48">
        <v>420.54705000000001</v>
      </c>
      <c r="S51" s="48">
        <v>5239.0684499999998</v>
      </c>
      <c r="T51" s="48">
        <v>449.39895000000001</v>
      </c>
      <c r="U51" s="48">
        <v>7347.7057500000001</v>
      </c>
      <c r="V51" s="48">
        <v>2721.0682000000002</v>
      </c>
      <c r="W51" s="48">
        <v>773.92660000000001</v>
      </c>
      <c r="X51" s="48">
        <v>1481.867</v>
      </c>
      <c r="Y51" s="23">
        <v>453.28985</v>
      </c>
      <c r="Z51" s="48">
        <v>757.58550000000002</v>
      </c>
      <c r="AA51" s="48">
        <v>1655.5753500000001</v>
      </c>
      <c r="AB51" s="48">
        <v>784.10265000000004</v>
      </c>
      <c r="AC51" s="48">
        <v>539.06835000000001</v>
      </c>
      <c r="AD51" s="48">
        <v>956.77890000000002</v>
      </c>
      <c r="AE51" s="48">
        <v>1288.89915</v>
      </c>
      <c r="AF51" s="48">
        <v>1292.8261500000001</v>
      </c>
      <c r="AG51" s="48">
        <v>1678.6539</v>
      </c>
      <c r="AH51" s="48">
        <v>1467.6123</v>
      </c>
      <c r="AI51" s="48">
        <v>405.38189999999997</v>
      </c>
      <c r="AJ51" s="48">
        <v>6140.8924500000003</v>
      </c>
      <c r="AK51" s="48">
        <v>1501.8349499999999</v>
      </c>
      <c r="AL51" s="48">
        <v>1675.06185</v>
      </c>
      <c r="AM51" s="48">
        <v>2607.6781500000002</v>
      </c>
      <c r="AN51" s="48">
        <v>1498.924</v>
      </c>
      <c r="AO51" s="48">
        <v>2844.5165000000002</v>
      </c>
      <c r="AP51" s="48">
        <v>1176.0311999999999</v>
      </c>
      <c r="AQ51" s="48">
        <v>1366.0971999999999</v>
      </c>
      <c r="AR51" s="48">
        <v>353.26639999999998</v>
      </c>
      <c r="AS51" s="48">
        <v>1768.0719999999999</v>
      </c>
      <c r="AT51" s="23">
        <v>748.07240000000002</v>
      </c>
      <c r="AU51" s="48">
        <v>1255.4680000000001</v>
      </c>
      <c r="AV51" s="48">
        <v>2426.2096000000001</v>
      </c>
      <c r="AW51" s="48">
        <v>8041.63039999999</v>
      </c>
      <c r="AX51" s="48">
        <v>2566.3598999999999</v>
      </c>
      <c r="AY51" s="48">
        <v>2033.6238000000001</v>
      </c>
      <c r="AZ51" s="48">
        <v>2943.8018999999999</v>
      </c>
      <c r="BA51" s="48">
        <v>3139.56475</v>
      </c>
      <c r="BB51" s="48">
        <v>1975.3277499999999</v>
      </c>
      <c r="BC51" s="48">
        <v>3503.7325000000001</v>
      </c>
      <c r="BD51" s="23">
        <f t="shared" si="9"/>
        <v>93280.745249999978</v>
      </c>
    </row>
    <row r="52" spans="1:56" x14ac:dyDescent="0.3">
      <c r="A52" s="1" t="s">
        <v>3</v>
      </c>
      <c r="B52" s="25" t="s">
        <v>134</v>
      </c>
      <c r="C52" s="49">
        <v>30189.48</v>
      </c>
      <c r="D52" s="23">
        <v>0</v>
      </c>
      <c r="E52" s="48">
        <v>0</v>
      </c>
      <c r="F52" s="48">
        <v>0</v>
      </c>
      <c r="G52" s="48">
        <v>0</v>
      </c>
      <c r="H52" s="48">
        <v>1704.3104332800001</v>
      </c>
      <c r="I52" s="48">
        <v>1772.4828506112001</v>
      </c>
      <c r="J52" s="48">
        <v>1843.38216463565</v>
      </c>
      <c r="K52" s="48">
        <v>1917.11745122108</v>
      </c>
      <c r="L52" s="48">
        <v>1667.68</v>
      </c>
      <c r="M52" s="48">
        <v>1862.56</v>
      </c>
      <c r="N52" s="48">
        <v>2374.4</v>
      </c>
      <c r="O52" s="48">
        <v>1779.68</v>
      </c>
      <c r="P52" s="48">
        <v>1856.96</v>
      </c>
      <c r="Q52" s="48">
        <v>2119.04</v>
      </c>
      <c r="R52" s="48">
        <v>2203.8015999999998</v>
      </c>
      <c r="S52" s="48">
        <v>2291.9536640000001</v>
      </c>
      <c r="T52" s="48">
        <v>2383.6318105599998</v>
      </c>
      <c r="U52" s="48">
        <v>2478.9770829824001</v>
      </c>
      <c r="V52" s="48">
        <v>2011.52</v>
      </c>
      <c r="W52" s="48">
        <v>2091.9807999999998</v>
      </c>
      <c r="X52" s="48">
        <v>2175.6600319999998</v>
      </c>
      <c r="Y52" s="23">
        <v>2262.6864332800001</v>
      </c>
      <c r="Z52" s="48">
        <v>2353.1938906112</v>
      </c>
      <c r="AA52" s="48">
        <v>1996.96</v>
      </c>
      <c r="AB52" s="48">
        <v>2076.8384000000001</v>
      </c>
      <c r="AC52" s="48">
        <v>2159.911936</v>
      </c>
      <c r="AD52" s="48">
        <v>2246.3084134400001</v>
      </c>
      <c r="AE52" s="48">
        <v>1753.92</v>
      </c>
      <c r="AF52" s="48">
        <v>1824.0768</v>
      </c>
      <c r="AG52" s="48">
        <v>1897.0398720000001</v>
      </c>
      <c r="AH52" s="48">
        <v>1972.92146688</v>
      </c>
      <c r="AI52" s="48">
        <v>2051.8383255551998</v>
      </c>
      <c r="AJ52" s="48">
        <v>2133.9118585774099</v>
      </c>
      <c r="AK52" s="48">
        <v>2219.2683329205101</v>
      </c>
      <c r="AL52" s="48">
        <v>2308.0390662373302</v>
      </c>
      <c r="AM52" s="48">
        <v>1862.56</v>
      </c>
      <c r="AN52" s="48">
        <v>1937.0624</v>
      </c>
      <c r="AO52" s="48">
        <v>2014.5448960000001</v>
      </c>
      <c r="AP52" s="48">
        <v>2095.1266918400001</v>
      </c>
      <c r="AQ52" s="48">
        <v>2178.9317595135999</v>
      </c>
      <c r="AR52" s="48">
        <v>2266.0890298941399</v>
      </c>
      <c r="AS52" s="48">
        <v>2356.7325910899099</v>
      </c>
      <c r="AT52" s="23">
        <v>2111.1999999999998</v>
      </c>
      <c r="AU52" s="48">
        <v>2195.6480000000001</v>
      </c>
      <c r="AV52" s="48">
        <v>2283.4739199999999</v>
      </c>
      <c r="AW52" s="48">
        <v>2374.8128768000001</v>
      </c>
      <c r="AX52" s="48">
        <v>2469.8053918720002</v>
      </c>
      <c r="AY52" s="48">
        <v>2568.5976075468802</v>
      </c>
      <c r="AZ52" s="48">
        <v>2671.3415118487601</v>
      </c>
      <c r="BA52" s="48">
        <v>2778.1951723227098</v>
      </c>
      <c r="BB52" s="48">
        <v>2889.3229792156098</v>
      </c>
      <c r="BC52" s="48">
        <v>3004.8958983842399</v>
      </c>
      <c r="BD52" s="23">
        <f t="shared" si="9"/>
        <v>103850.39341111983</v>
      </c>
    </row>
    <row r="53" spans="1:56" x14ac:dyDescent="0.3">
      <c r="A53" s="1" t="s">
        <v>3</v>
      </c>
      <c r="B53" s="25" t="s">
        <v>52</v>
      </c>
      <c r="C53" s="49">
        <v>12245</v>
      </c>
      <c r="D53" s="48">
        <v>0</v>
      </c>
      <c r="E53" s="48">
        <v>0</v>
      </c>
      <c r="F53" s="48">
        <v>0</v>
      </c>
      <c r="G53" s="48">
        <v>0</v>
      </c>
      <c r="H53" s="48">
        <v>0</v>
      </c>
      <c r="I53" s="48">
        <v>0</v>
      </c>
      <c r="J53" s="48">
        <v>0</v>
      </c>
      <c r="K53" s="48">
        <v>0</v>
      </c>
      <c r="L53" s="48">
        <v>0</v>
      </c>
      <c r="M53" s="48">
        <v>0</v>
      </c>
      <c r="N53" s="48">
        <v>0</v>
      </c>
      <c r="O53" s="48">
        <v>0</v>
      </c>
      <c r="P53" s="48">
        <v>0</v>
      </c>
      <c r="Q53" s="48">
        <v>0</v>
      </c>
      <c r="R53" s="48">
        <v>0</v>
      </c>
      <c r="S53" s="48">
        <v>0</v>
      </c>
      <c r="T53" s="48">
        <v>0</v>
      </c>
      <c r="U53" s="48">
        <v>0</v>
      </c>
      <c r="V53" s="48">
        <v>0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0</v>
      </c>
      <c r="AC53" s="48">
        <v>0</v>
      </c>
      <c r="AD53" s="48">
        <v>0</v>
      </c>
      <c r="AE53" s="48">
        <v>0</v>
      </c>
      <c r="AF53" s="48">
        <v>0</v>
      </c>
      <c r="AG53" s="48">
        <v>0</v>
      </c>
      <c r="AH53" s="48">
        <v>0</v>
      </c>
      <c r="AI53" s="48">
        <v>0</v>
      </c>
      <c r="AJ53" s="48">
        <v>0</v>
      </c>
      <c r="AK53" s="48">
        <v>0</v>
      </c>
      <c r="AL53" s="48">
        <v>0</v>
      </c>
      <c r="AM53" s="48">
        <v>0</v>
      </c>
      <c r="AN53" s="48">
        <v>0</v>
      </c>
      <c r="AO53" s="48">
        <v>0</v>
      </c>
      <c r="AP53" s="48">
        <v>0</v>
      </c>
      <c r="AQ53" s="48">
        <v>0</v>
      </c>
      <c r="AR53" s="48">
        <v>0</v>
      </c>
      <c r="AS53" s="48">
        <v>0</v>
      </c>
      <c r="AT53" s="48">
        <v>0</v>
      </c>
      <c r="AU53" s="48">
        <v>0</v>
      </c>
      <c r="AV53" s="48">
        <v>0</v>
      </c>
      <c r="AW53" s="48">
        <v>0</v>
      </c>
      <c r="AX53" s="48">
        <v>0</v>
      </c>
      <c r="AY53" s="48">
        <v>0</v>
      </c>
      <c r="AZ53" s="48">
        <v>0</v>
      </c>
      <c r="BA53" s="48">
        <v>0</v>
      </c>
      <c r="BB53" s="48">
        <v>0</v>
      </c>
      <c r="BC53" s="48">
        <v>0</v>
      </c>
      <c r="BD53" s="23">
        <f t="shared" si="9"/>
        <v>0</v>
      </c>
    </row>
    <row r="54" spans="1:56" x14ac:dyDescent="0.3">
      <c r="A54" s="1" t="s">
        <v>3</v>
      </c>
      <c r="B54" s="25" t="s">
        <v>53</v>
      </c>
      <c r="C54" s="49">
        <v>0</v>
      </c>
      <c r="D54" s="48">
        <v>0</v>
      </c>
      <c r="E54" s="48">
        <v>0</v>
      </c>
      <c r="F54" s="48">
        <v>0</v>
      </c>
      <c r="G54" s="48">
        <v>0</v>
      </c>
      <c r="H54" s="48">
        <v>0</v>
      </c>
      <c r="I54" s="48">
        <v>0</v>
      </c>
      <c r="J54" s="48">
        <v>0</v>
      </c>
      <c r="K54" s="48">
        <v>0</v>
      </c>
      <c r="L54" s="48">
        <v>0</v>
      </c>
      <c r="M54" s="48">
        <v>0</v>
      </c>
      <c r="N54" s="48">
        <v>0</v>
      </c>
      <c r="O54" s="48">
        <v>0</v>
      </c>
      <c r="P54" s="48">
        <v>0</v>
      </c>
      <c r="Q54" s="48">
        <v>0</v>
      </c>
      <c r="R54" s="48">
        <v>0</v>
      </c>
      <c r="S54" s="48">
        <v>0</v>
      </c>
      <c r="T54" s="48">
        <v>0</v>
      </c>
      <c r="U54" s="48">
        <v>0</v>
      </c>
      <c r="V54" s="48">
        <v>0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0</v>
      </c>
      <c r="AC54" s="48">
        <v>0</v>
      </c>
      <c r="AD54" s="48">
        <v>0</v>
      </c>
      <c r="AE54" s="48">
        <v>0</v>
      </c>
      <c r="AF54" s="48">
        <v>0</v>
      </c>
      <c r="AG54" s="48">
        <v>0</v>
      </c>
      <c r="AH54" s="48">
        <v>0</v>
      </c>
      <c r="AI54" s="48">
        <v>0</v>
      </c>
      <c r="AJ54" s="48">
        <v>0</v>
      </c>
      <c r="AK54" s="48">
        <v>0</v>
      </c>
      <c r="AL54" s="48">
        <v>0</v>
      </c>
      <c r="AM54" s="48">
        <v>0</v>
      </c>
      <c r="AN54" s="48">
        <v>0</v>
      </c>
      <c r="AO54" s="48">
        <v>0</v>
      </c>
      <c r="AP54" s="48">
        <v>0</v>
      </c>
      <c r="AQ54" s="48">
        <v>0</v>
      </c>
      <c r="AR54" s="48">
        <v>0</v>
      </c>
      <c r="AS54" s="48">
        <v>0</v>
      </c>
      <c r="AT54" s="48">
        <v>0</v>
      </c>
      <c r="AU54" s="48">
        <v>0</v>
      </c>
      <c r="AV54" s="48">
        <v>0</v>
      </c>
      <c r="AW54" s="48">
        <v>0</v>
      </c>
      <c r="AX54" s="48">
        <v>0</v>
      </c>
      <c r="AY54" s="48">
        <v>0</v>
      </c>
      <c r="AZ54" s="48">
        <v>0</v>
      </c>
      <c r="BA54" s="48">
        <v>0</v>
      </c>
      <c r="BB54" s="48">
        <v>0</v>
      </c>
      <c r="BC54" s="48">
        <v>0</v>
      </c>
      <c r="BD54" s="23">
        <f t="shared" si="9"/>
        <v>0</v>
      </c>
    </row>
    <row r="55" spans="1:56" x14ac:dyDescent="0.3">
      <c r="A55" s="1" t="s">
        <v>3</v>
      </c>
      <c r="B55" s="25" t="s">
        <v>54</v>
      </c>
      <c r="C55" s="49">
        <v>0</v>
      </c>
      <c r="D55" s="23">
        <v>0</v>
      </c>
      <c r="E55" s="48">
        <v>0</v>
      </c>
      <c r="F55" s="48">
        <v>0</v>
      </c>
      <c r="G55" s="48">
        <v>0</v>
      </c>
      <c r="H55" s="48">
        <v>0</v>
      </c>
      <c r="I55" s="48">
        <v>0</v>
      </c>
      <c r="J55" s="48">
        <v>0</v>
      </c>
      <c r="K55" s="48">
        <v>0</v>
      </c>
      <c r="L55" s="48">
        <v>0</v>
      </c>
      <c r="M55" s="48">
        <v>0</v>
      </c>
      <c r="N55" s="48">
        <v>0</v>
      </c>
      <c r="O55" s="48">
        <v>0</v>
      </c>
      <c r="P55" s="48">
        <v>1409.3</v>
      </c>
      <c r="Q55" s="48">
        <v>1608.2</v>
      </c>
      <c r="R55" s="48">
        <v>1672.528</v>
      </c>
      <c r="S55" s="48">
        <v>1739.42912</v>
      </c>
      <c r="T55" s="48">
        <v>1809.0062848</v>
      </c>
      <c r="U55" s="48">
        <v>1881.366536192</v>
      </c>
      <c r="V55" s="48">
        <v>1526.6</v>
      </c>
      <c r="W55" s="48">
        <v>1587.664</v>
      </c>
      <c r="X55" s="48">
        <v>1651.17056</v>
      </c>
      <c r="Y55" s="23">
        <v>1717.2173823999999</v>
      </c>
      <c r="Z55" s="48">
        <v>1785.906077696</v>
      </c>
      <c r="AA55" s="48">
        <v>1515.55</v>
      </c>
      <c r="AB55" s="48">
        <v>1576.172</v>
      </c>
      <c r="AC55" s="48">
        <v>1639.2188799999999</v>
      </c>
      <c r="AD55" s="48">
        <v>1704.7876352000001</v>
      </c>
      <c r="AE55" s="48">
        <v>1331.1</v>
      </c>
      <c r="AF55" s="48">
        <v>1384.3440000000001</v>
      </c>
      <c r="AG55" s="48">
        <v>1439.71776</v>
      </c>
      <c r="AH55" s="48">
        <v>1497.3064704000001</v>
      </c>
      <c r="AI55" s="48">
        <v>1557.1987292159999</v>
      </c>
      <c r="AJ55" s="48">
        <v>1619.4866783846401</v>
      </c>
      <c r="AK55" s="48">
        <v>1684.26614552003</v>
      </c>
      <c r="AL55" s="48">
        <v>1751.6367913408301</v>
      </c>
      <c r="AM55" s="48">
        <v>1413.55</v>
      </c>
      <c r="AN55" s="48">
        <v>1470.0920000000001</v>
      </c>
      <c r="AO55" s="48">
        <v>1528.8956800000001</v>
      </c>
      <c r="AP55" s="48">
        <v>1590.0515072000001</v>
      </c>
      <c r="AQ55" s="48">
        <v>1653.6535674879999</v>
      </c>
      <c r="AR55" s="48">
        <v>1719.7997101875201</v>
      </c>
      <c r="AS55" s="48">
        <v>1788.59169859502</v>
      </c>
      <c r="AT55" s="23">
        <v>1602.25</v>
      </c>
      <c r="AU55" s="48">
        <v>1666.34</v>
      </c>
      <c r="AV55" s="48">
        <v>1732.9936</v>
      </c>
      <c r="AW55" s="48">
        <v>1802.3133439999999</v>
      </c>
      <c r="AX55" s="48">
        <v>1874.4058777600001</v>
      </c>
      <c r="AY55" s="48">
        <v>1949.3821128704001</v>
      </c>
      <c r="AZ55" s="48">
        <v>2027.3573973852201</v>
      </c>
      <c r="BA55" s="48">
        <v>2108.45169328063</v>
      </c>
      <c r="BB55" s="48">
        <v>2192.7897610118498</v>
      </c>
      <c r="BC55" s="48">
        <v>2280.5013514523198</v>
      </c>
      <c r="BD55" s="23">
        <f t="shared" si="9"/>
        <v>67490.592352380452</v>
      </c>
    </row>
    <row r="56" spans="1:56" x14ac:dyDescent="0.3">
      <c r="A56" s="1" t="s">
        <v>3</v>
      </c>
      <c r="B56" s="25" t="s">
        <v>55</v>
      </c>
      <c r="C56" s="49">
        <v>35339.619999999995</v>
      </c>
      <c r="D56" s="23">
        <v>0</v>
      </c>
      <c r="E56" s="48">
        <v>0</v>
      </c>
      <c r="F56" s="48">
        <v>0</v>
      </c>
      <c r="G56" s="48">
        <v>0</v>
      </c>
      <c r="H56" s="48">
        <v>0</v>
      </c>
      <c r="I56" s="48">
        <v>0</v>
      </c>
      <c r="J56" s="48">
        <v>0</v>
      </c>
      <c r="K56" s="48">
        <v>0</v>
      </c>
      <c r="L56" s="48">
        <v>0</v>
      </c>
      <c r="M56" s="48">
        <v>0</v>
      </c>
      <c r="N56" s="48">
        <v>0</v>
      </c>
      <c r="O56" s="48">
        <v>0</v>
      </c>
      <c r="P56" s="48">
        <v>0</v>
      </c>
      <c r="Q56" s="48">
        <v>0</v>
      </c>
      <c r="R56" s="48">
        <v>0</v>
      </c>
      <c r="S56" s="48">
        <v>0</v>
      </c>
      <c r="T56" s="48">
        <v>0</v>
      </c>
      <c r="U56" s="48">
        <v>0</v>
      </c>
      <c r="V56" s="48">
        <v>0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0</v>
      </c>
      <c r="AC56" s="48">
        <v>0</v>
      </c>
      <c r="AD56" s="48">
        <v>0</v>
      </c>
      <c r="AE56" s="48">
        <v>0</v>
      </c>
      <c r="AF56" s="48">
        <v>0</v>
      </c>
      <c r="AG56" s="48">
        <v>0</v>
      </c>
      <c r="AH56" s="48">
        <v>0</v>
      </c>
      <c r="AI56" s="48">
        <v>0</v>
      </c>
      <c r="AJ56" s="48">
        <v>0</v>
      </c>
      <c r="AK56" s="48">
        <v>0</v>
      </c>
      <c r="AL56" s="48">
        <v>0</v>
      </c>
      <c r="AM56" s="48">
        <v>0</v>
      </c>
      <c r="AN56" s="48">
        <v>0</v>
      </c>
      <c r="AO56" s="48">
        <v>0</v>
      </c>
      <c r="AP56" s="48">
        <v>0</v>
      </c>
      <c r="AQ56" s="48">
        <v>0</v>
      </c>
      <c r="AR56" s="48">
        <v>0</v>
      </c>
      <c r="AS56" s="48">
        <v>0</v>
      </c>
      <c r="AT56" s="48">
        <v>0</v>
      </c>
      <c r="AU56" s="48">
        <v>0</v>
      </c>
      <c r="AV56" s="48">
        <v>0</v>
      </c>
      <c r="AW56" s="48">
        <v>0</v>
      </c>
      <c r="AX56" s="48">
        <v>0</v>
      </c>
      <c r="AY56" s="48">
        <v>0</v>
      </c>
      <c r="AZ56" s="48">
        <v>0</v>
      </c>
      <c r="BA56" s="48">
        <v>0</v>
      </c>
      <c r="BB56" s="48">
        <v>0</v>
      </c>
      <c r="BC56" s="48">
        <v>0</v>
      </c>
      <c r="BD56" s="23">
        <f t="shared" si="9"/>
        <v>0</v>
      </c>
    </row>
    <row r="57" spans="1:56" x14ac:dyDescent="0.3">
      <c r="A57" s="1" t="s">
        <v>3</v>
      </c>
      <c r="B57" s="28" t="s">
        <v>56</v>
      </c>
      <c r="C57" s="49">
        <v>3377.35</v>
      </c>
      <c r="D57" s="31">
        <v>0</v>
      </c>
      <c r="E57" s="50">
        <v>0</v>
      </c>
      <c r="F57" s="50">
        <v>0</v>
      </c>
      <c r="G57" s="50">
        <v>0</v>
      </c>
      <c r="H57" s="50">
        <v>0</v>
      </c>
      <c r="I57" s="50">
        <v>0</v>
      </c>
      <c r="J57" s="50">
        <v>0</v>
      </c>
      <c r="K57" s="50">
        <v>0</v>
      </c>
      <c r="L57" s="50">
        <v>0</v>
      </c>
      <c r="M57" s="50">
        <v>0</v>
      </c>
      <c r="N57" s="50">
        <v>0</v>
      </c>
      <c r="O57" s="50">
        <v>670</v>
      </c>
      <c r="P57" s="50">
        <v>645</v>
      </c>
      <c r="Q57" s="50">
        <v>635</v>
      </c>
      <c r="R57" s="50">
        <v>630</v>
      </c>
      <c r="S57" s="50">
        <v>645</v>
      </c>
      <c r="T57" s="50">
        <v>645</v>
      </c>
      <c r="U57" s="50">
        <v>645</v>
      </c>
      <c r="V57" s="50">
        <v>645</v>
      </c>
      <c r="W57" s="50">
        <v>320</v>
      </c>
      <c r="X57" s="50">
        <v>320</v>
      </c>
      <c r="Y57" s="50">
        <v>297</v>
      </c>
      <c r="Z57" s="50">
        <v>297</v>
      </c>
      <c r="AA57" s="50">
        <v>297</v>
      </c>
      <c r="AB57" s="50">
        <v>297</v>
      </c>
      <c r="AC57" s="50">
        <v>297</v>
      </c>
      <c r="AD57" s="50">
        <v>297</v>
      </c>
      <c r="AE57" s="50">
        <v>297</v>
      </c>
      <c r="AF57" s="50">
        <v>297</v>
      </c>
      <c r="AG57" s="50">
        <v>297</v>
      </c>
      <c r="AH57" s="50">
        <v>297</v>
      </c>
      <c r="AI57" s="50">
        <v>297</v>
      </c>
      <c r="AJ57" s="50">
        <v>297</v>
      </c>
      <c r="AK57" s="50">
        <v>297</v>
      </c>
      <c r="AL57" s="50">
        <v>297</v>
      </c>
      <c r="AM57" s="50">
        <v>297</v>
      </c>
      <c r="AN57" s="50">
        <v>297</v>
      </c>
      <c r="AO57" s="50">
        <v>297</v>
      </c>
      <c r="AP57" s="50">
        <v>297</v>
      </c>
      <c r="AQ57" s="50">
        <v>297</v>
      </c>
      <c r="AR57" s="50">
        <v>297</v>
      </c>
      <c r="AS57" s="50">
        <v>278</v>
      </c>
      <c r="AT57" s="50">
        <v>297</v>
      </c>
      <c r="AU57" s="50">
        <v>297</v>
      </c>
      <c r="AV57" s="50">
        <v>297</v>
      </c>
      <c r="AW57" s="50">
        <v>297</v>
      </c>
      <c r="AX57" s="50">
        <v>297</v>
      </c>
      <c r="AY57" s="50">
        <v>297</v>
      </c>
      <c r="AZ57" s="50">
        <v>297</v>
      </c>
      <c r="BA57" s="50">
        <v>697</v>
      </c>
      <c r="BB57" s="50">
        <v>697</v>
      </c>
      <c r="BC57" s="50">
        <v>697</v>
      </c>
      <c r="BD57" s="31">
        <f t="shared" si="9"/>
        <v>16188</v>
      </c>
    </row>
    <row r="58" spans="1:56" x14ac:dyDescent="0.3">
      <c r="A58" s="1" t="s">
        <v>3</v>
      </c>
      <c r="B58" s="28" t="s">
        <v>57</v>
      </c>
      <c r="C58" s="49">
        <v>3177.2</v>
      </c>
      <c r="D58" s="50">
        <v>0</v>
      </c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25</v>
      </c>
      <c r="O58" s="50">
        <v>25</v>
      </c>
      <c r="P58" s="50">
        <v>25</v>
      </c>
      <c r="Q58" s="50">
        <v>25</v>
      </c>
      <c r="R58" s="50">
        <v>25</v>
      </c>
      <c r="S58" s="50">
        <v>25</v>
      </c>
      <c r="T58" s="50">
        <v>25</v>
      </c>
      <c r="U58" s="50">
        <v>25</v>
      </c>
      <c r="V58" s="50">
        <v>25</v>
      </c>
      <c r="W58" s="50">
        <v>25</v>
      </c>
      <c r="X58" s="50">
        <v>25</v>
      </c>
      <c r="Y58" s="50">
        <v>25</v>
      </c>
      <c r="Z58" s="50">
        <v>25</v>
      </c>
      <c r="AA58" s="50">
        <v>25</v>
      </c>
      <c r="AB58" s="50">
        <v>25</v>
      </c>
      <c r="AC58" s="50">
        <v>25</v>
      </c>
      <c r="AD58" s="50">
        <v>25</v>
      </c>
      <c r="AE58" s="50">
        <v>25</v>
      </c>
      <c r="AF58" s="50">
        <v>25</v>
      </c>
      <c r="AG58" s="50">
        <v>25</v>
      </c>
      <c r="AH58" s="50">
        <v>25</v>
      </c>
      <c r="AI58" s="50">
        <v>25</v>
      </c>
      <c r="AJ58" s="50">
        <v>25</v>
      </c>
      <c r="AK58" s="50">
        <v>25</v>
      </c>
      <c r="AL58" s="50">
        <v>25</v>
      </c>
      <c r="AM58" s="50">
        <v>25</v>
      </c>
      <c r="AN58" s="50">
        <v>25</v>
      </c>
      <c r="AO58" s="50">
        <v>25</v>
      </c>
      <c r="AP58" s="50">
        <v>25</v>
      </c>
      <c r="AQ58" s="50">
        <v>25</v>
      </c>
      <c r="AR58" s="50">
        <v>25</v>
      </c>
      <c r="AS58" s="50">
        <v>25</v>
      </c>
      <c r="AT58" s="50">
        <v>25</v>
      </c>
      <c r="AU58" s="50">
        <v>25</v>
      </c>
      <c r="AV58" s="50">
        <v>25</v>
      </c>
      <c r="AW58" s="50">
        <v>25</v>
      </c>
      <c r="AX58" s="50">
        <v>25</v>
      </c>
      <c r="AY58" s="50">
        <v>25</v>
      </c>
      <c r="AZ58" s="50">
        <v>25</v>
      </c>
      <c r="BA58" s="50">
        <v>25</v>
      </c>
      <c r="BB58" s="50">
        <v>25</v>
      </c>
      <c r="BC58" s="50">
        <v>25</v>
      </c>
      <c r="BD58" s="31">
        <f t="shared" si="9"/>
        <v>1050</v>
      </c>
    </row>
    <row r="59" spans="1:56" x14ac:dyDescent="0.3">
      <c r="A59" s="1" t="s">
        <v>58</v>
      </c>
      <c r="B59" s="32" t="s">
        <v>59</v>
      </c>
      <c r="C59" s="16">
        <v>62638.03</v>
      </c>
      <c r="D59" s="23">
        <v>3800</v>
      </c>
      <c r="E59" s="48">
        <v>5550</v>
      </c>
      <c r="F59" s="48">
        <v>4375</v>
      </c>
      <c r="G59" s="48">
        <v>4500</v>
      </c>
      <c r="H59" s="48">
        <v>4900</v>
      </c>
      <c r="I59" s="48">
        <v>7400</v>
      </c>
      <c r="J59" s="48">
        <v>6800</v>
      </c>
      <c r="K59" s="48">
        <v>7250</v>
      </c>
      <c r="L59" s="48">
        <v>7300</v>
      </c>
      <c r="M59" s="48">
        <v>8200</v>
      </c>
      <c r="N59" s="48">
        <v>7400</v>
      </c>
      <c r="O59" s="48">
        <v>8800</v>
      </c>
      <c r="P59" s="48">
        <v>7400</v>
      </c>
      <c r="Q59" s="48">
        <v>12800</v>
      </c>
      <c r="R59" s="48">
        <v>13400</v>
      </c>
      <c r="S59" s="48">
        <v>12500</v>
      </c>
      <c r="T59" s="48">
        <v>13800</v>
      </c>
      <c r="U59" s="48">
        <v>12900</v>
      </c>
      <c r="V59" s="48">
        <v>4147.51</v>
      </c>
      <c r="W59" s="48">
        <v>4147.51</v>
      </c>
      <c r="X59" s="48">
        <v>4147.51</v>
      </c>
      <c r="Y59" s="48">
        <v>4345.01</v>
      </c>
      <c r="Z59" s="48">
        <v>4345.01</v>
      </c>
      <c r="AA59" s="48">
        <v>4345.01</v>
      </c>
      <c r="AB59" s="48">
        <v>5214.01</v>
      </c>
      <c r="AC59" s="48">
        <v>5214.01</v>
      </c>
      <c r="AD59" s="48">
        <v>4345.01</v>
      </c>
      <c r="AE59" s="48">
        <v>4345.01</v>
      </c>
      <c r="AF59" s="48">
        <v>4345.01</v>
      </c>
      <c r="AG59" s="48">
        <v>4345.01</v>
      </c>
      <c r="AH59" s="48">
        <v>4345.01</v>
      </c>
      <c r="AI59" s="48">
        <v>4345.01</v>
      </c>
      <c r="AJ59" s="48">
        <v>4345.01</v>
      </c>
      <c r="AK59" s="48">
        <v>4345.01</v>
      </c>
      <c r="AL59" s="48">
        <v>4345.01</v>
      </c>
      <c r="AM59" s="48">
        <v>5905.26</v>
      </c>
      <c r="AN59" s="48">
        <v>5905.26</v>
      </c>
      <c r="AO59" s="48">
        <v>5905.26</v>
      </c>
      <c r="AP59" s="48">
        <v>5905.26</v>
      </c>
      <c r="AQ59" s="48">
        <v>4779.51</v>
      </c>
      <c r="AR59" s="48">
        <v>4779.51</v>
      </c>
      <c r="AS59" s="48">
        <v>4779.51</v>
      </c>
      <c r="AT59" s="48">
        <v>4779.51</v>
      </c>
      <c r="AU59" s="48">
        <v>7023.12</v>
      </c>
      <c r="AV59" s="48">
        <v>7023.12</v>
      </c>
      <c r="AW59" s="48">
        <v>7023.12</v>
      </c>
      <c r="AX59" s="48">
        <v>7023.12</v>
      </c>
      <c r="AY59" s="48">
        <v>7023.12</v>
      </c>
      <c r="AZ59" s="48">
        <v>7410.22</v>
      </c>
      <c r="BA59" s="48">
        <v>7410.22</v>
      </c>
      <c r="BB59" s="48">
        <v>7410.22</v>
      </c>
      <c r="BC59" s="48">
        <v>7410.22</v>
      </c>
      <c r="BD59" s="23">
        <f t="shared" ref="BD59:BD65" si="10">SUM(D57:BC57)</f>
        <v>16188</v>
      </c>
    </row>
    <row r="60" spans="1:56" x14ac:dyDescent="0.3">
      <c r="A60" s="1" t="s">
        <v>58</v>
      </c>
      <c r="B60" s="32" t="s">
        <v>60</v>
      </c>
      <c r="C60" s="16">
        <v>12024.31</v>
      </c>
      <c r="D60" s="23">
        <v>300</v>
      </c>
      <c r="E60" s="48">
        <v>280</v>
      </c>
      <c r="F60" s="48">
        <v>240</v>
      </c>
      <c r="G60" s="48">
        <v>300</v>
      </c>
      <c r="H60" s="48">
        <v>300</v>
      </c>
      <c r="I60" s="48">
        <v>280</v>
      </c>
      <c r="J60" s="48">
        <v>240</v>
      </c>
      <c r="K60" s="48">
        <v>360</v>
      </c>
      <c r="L60" s="48">
        <v>360</v>
      </c>
      <c r="M60" s="48">
        <v>336</v>
      </c>
      <c r="N60" s="48">
        <v>288</v>
      </c>
      <c r="O60" s="48">
        <v>360</v>
      </c>
      <c r="P60" s="48">
        <v>300</v>
      </c>
      <c r="Q60" s="48">
        <v>280</v>
      </c>
      <c r="R60" s="48">
        <v>240</v>
      </c>
      <c r="S60" s="48">
        <v>360</v>
      </c>
      <c r="T60" s="48">
        <v>360</v>
      </c>
      <c r="U60" s="48">
        <v>336</v>
      </c>
      <c r="V60" s="48">
        <v>292.81</v>
      </c>
      <c r="W60" s="48">
        <v>292.81</v>
      </c>
      <c r="X60" s="48">
        <v>292.81</v>
      </c>
      <c r="Y60" s="48">
        <v>306.76</v>
      </c>
      <c r="Z60" s="48">
        <v>306.76</v>
      </c>
      <c r="AA60" s="48">
        <v>306.76</v>
      </c>
      <c r="AB60" s="48">
        <v>368.11</v>
      </c>
      <c r="AC60" s="48">
        <v>368.11</v>
      </c>
      <c r="AD60" s="48">
        <v>306.76</v>
      </c>
      <c r="AE60" s="48">
        <v>306.76</v>
      </c>
      <c r="AF60" s="48">
        <v>306.76</v>
      </c>
      <c r="AG60" s="48">
        <v>306.76</v>
      </c>
      <c r="AH60" s="48">
        <v>306.76</v>
      </c>
      <c r="AI60" s="48">
        <v>306.76</v>
      </c>
      <c r="AJ60" s="48">
        <v>306.76</v>
      </c>
      <c r="AK60" s="48">
        <v>306.76</v>
      </c>
      <c r="AL60" s="48">
        <v>306.76</v>
      </c>
      <c r="AM60" s="48">
        <v>416.91</v>
      </c>
      <c r="AN60" s="48">
        <v>416.91</v>
      </c>
      <c r="AO60" s="48">
        <v>416.91</v>
      </c>
      <c r="AP60" s="48">
        <v>416.91</v>
      </c>
      <c r="AQ60" s="48">
        <v>337.43</v>
      </c>
      <c r="AR60" s="48">
        <v>337.43</v>
      </c>
      <c r="AS60" s="48">
        <v>337.43</v>
      </c>
      <c r="AT60" s="48">
        <v>337.43</v>
      </c>
      <c r="AU60" s="48">
        <v>495.83</v>
      </c>
      <c r="AV60" s="48">
        <v>495.83</v>
      </c>
      <c r="AW60" s="48">
        <v>495.83</v>
      </c>
      <c r="AX60" s="48">
        <v>495.83</v>
      </c>
      <c r="AY60" s="48">
        <v>495.83</v>
      </c>
      <c r="AZ60" s="48">
        <v>523.16</v>
      </c>
      <c r="BA60" s="48">
        <v>523.16</v>
      </c>
      <c r="BB60" s="48">
        <v>523.16</v>
      </c>
      <c r="BC60" s="48">
        <v>523.16</v>
      </c>
      <c r="BD60" s="23">
        <f t="shared" si="10"/>
        <v>1050</v>
      </c>
    </row>
    <row r="61" spans="1:56" x14ac:dyDescent="0.3">
      <c r="A61" s="1" t="s">
        <v>58</v>
      </c>
      <c r="B61" s="32" t="s">
        <v>8</v>
      </c>
      <c r="C61" s="16">
        <v>17524.57</v>
      </c>
      <c r="D61" s="23">
        <v>462</v>
      </c>
      <c r="E61" s="48">
        <v>350</v>
      </c>
      <c r="F61" s="48">
        <v>364</v>
      </c>
      <c r="G61" s="48">
        <v>392</v>
      </c>
      <c r="H61" s="48">
        <v>420</v>
      </c>
      <c r="I61" s="48">
        <v>406</v>
      </c>
      <c r="J61" s="48">
        <v>539</v>
      </c>
      <c r="K61" s="48">
        <v>399</v>
      </c>
      <c r="L61" s="48">
        <v>462</v>
      </c>
      <c r="M61" s="48">
        <v>350</v>
      </c>
      <c r="N61" s="48">
        <v>364</v>
      </c>
      <c r="O61" s="48">
        <v>392</v>
      </c>
      <c r="P61" s="48">
        <v>420</v>
      </c>
      <c r="Q61" s="48">
        <v>406</v>
      </c>
      <c r="R61" s="48">
        <v>539</v>
      </c>
      <c r="S61" s="48">
        <v>399</v>
      </c>
      <c r="T61" s="48">
        <v>646.79999999999995</v>
      </c>
      <c r="U61" s="48">
        <v>478.8</v>
      </c>
      <c r="V61" s="48">
        <v>575.57000000000005</v>
      </c>
      <c r="W61" s="48">
        <v>575.57000000000005</v>
      </c>
      <c r="X61" s="48">
        <v>575.57000000000005</v>
      </c>
      <c r="Y61" s="48">
        <v>602.98</v>
      </c>
      <c r="Z61" s="48">
        <v>602.98</v>
      </c>
      <c r="AA61" s="48">
        <v>602.98</v>
      </c>
      <c r="AB61" s="48">
        <v>723.57</v>
      </c>
      <c r="AC61" s="48">
        <v>723.57</v>
      </c>
      <c r="AD61" s="48">
        <v>602.98</v>
      </c>
      <c r="AE61" s="48">
        <v>602.98</v>
      </c>
      <c r="AF61" s="48">
        <v>602.98</v>
      </c>
      <c r="AG61" s="48">
        <v>602.98</v>
      </c>
      <c r="AH61" s="48">
        <v>602.98</v>
      </c>
      <c r="AI61" s="48">
        <v>602.98</v>
      </c>
      <c r="AJ61" s="48">
        <v>602.98</v>
      </c>
      <c r="AK61" s="48">
        <v>602.98</v>
      </c>
      <c r="AL61" s="48">
        <v>602.98</v>
      </c>
      <c r="AM61" s="48">
        <v>819.5</v>
      </c>
      <c r="AN61" s="48">
        <v>819.5</v>
      </c>
      <c r="AO61" s="48">
        <v>819.5</v>
      </c>
      <c r="AP61" s="48">
        <v>819.5</v>
      </c>
      <c r="AQ61" s="48">
        <v>663.27</v>
      </c>
      <c r="AR61" s="48">
        <v>663.27</v>
      </c>
      <c r="AS61" s="48">
        <v>663.27</v>
      </c>
      <c r="AT61" s="48">
        <v>663.27</v>
      </c>
      <c r="AU61" s="48">
        <v>974.63</v>
      </c>
      <c r="AV61" s="48">
        <v>974.63</v>
      </c>
      <c r="AW61" s="48">
        <v>974.63</v>
      </c>
      <c r="AX61" s="48">
        <v>974.63</v>
      </c>
      <c r="AY61" s="48">
        <v>974.63</v>
      </c>
      <c r="AZ61" s="48">
        <v>1028.3499999999999</v>
      </c>
      <c r="BA61" s="48">
        <v>1028.3499999999999</v>
      </c>
      <c r="BB61" s="48">
        <v>1028.3499999999999</v>
      </c>
      <c r="BC61" s="48">
        <v>1028.3499999999999</v>
      </c>
      <c r="BD61" s="23">
        <f t="shared" si="10"/>
        <v>331581.2300000001</v>
      </c>
    </row>
    <row r="62" spans="1:56" x14ac:dyDescent="0.3">
      <c r="A62" s="1" t="s">
        <v>58</v>
      </c>
      <c r="B62" s="32" t="s">
        <v>61</v>
      </c>
      <c r="C62" s="16">
        <v>10788.84</v>
      </c>
      <c r="D62" s="23">
        <v>200.0856</v>
      </c>
      <c r="E62" s="48">
        <v>150.0642</v>
      </c>
      <c r="F62" s="48">
        <v>116.7166</v>
      </c>
      <c r="G62" s="48">
        <v>133.3904</v>
      </c>
      <c r="H62" s="48">
        <v>166.738</v>
      </c>
      <c r="I62" s="48">
        <v>200.0856</v>
      </c>
      <c r="J62" s="48">
        <v>150.0642</v>
      </c>
      <c r="K62" s="48">
        <v>116.7166</v>
      </c>
      <c r="L62" s="48">
        <v>133.3904</v>
      </c>
      <c r="M62" s="48">
        <v>166.738</v>
      </c>
      <c r="N62" s="48">
        <v>200.0856</v>
      </c>
      <c r="O62" s="48">
        <v>150.0642</v>
      </c>
      <c r="P62" s="48">
        <v>116.7166</v>
      </c>
      <c r="Q62" s="48">
        <v>133.3904</v>
      </c>
      <c r="R62" s="48">
        <v>166.738</v>
      </c>
      <c r="S62" s="48">
        <v>200.0856</v>
      </c>
      <c r="T62" s="48">
        <v>150.0642</v>
      </c>
      <c r="U62" s="48">
        <v>116.7166</v>
      </c>
      <c r="V62" s="48">
        <v>386.27</v>
      </c>
      <c r="W62" s="48">
        <v>386.27</v>
      </c>
      <c r="X62" s="48">
        <v>386.27</v>
      </c>
      <c r="Y62" s="48">
        <v>404.67</v>
      </c>
      <c r="Z62" s="48">
        <v>404.67</v>
      </c>
      <c r="AA62" s="48">
        <v>404.67</v>
      </c>
      <c r="AB62" s="48">
        <v>485.6</v>
      </c>
      <c r="AC62" s="48">
        <v>485.6</v>
      </c>
      <c r="AD62" s="48">
        <v>404.67</v>
      </c>
      <c r="AE62" s="48">
        <v>404.67</v>
      </c>
      <c r="AF62" s="48">
        <v>404.67</v>
      </c>
      <c r="AG62" s="48">
        <v>404.67</v>
      </c>
      <c r="AH62" s="48">
        <v>404.67</v>
      </c>
      <c r="AI62" s="48">
        <v>404.67</v>
      </c>
      <c r="AJ62" s="48">
        <v>404.67</v>
      </c>
      <c r="AK62" s="48">
        <v>404.67</v>
      </c>
      <c r="AL62" s="48">
        <v>404.67</v>
      </c>
      <c r="AM62" s="48">
        <v>549.98</v>
      </c>
      <c r="AN62" s="48">
        <v>549.98</v>
      </c>
      <c r="AO62" s="48">
        <v>549.98</v>
      </c>
      <c r="AP62" s="48">
        <v>549.98</v>
      </c>
      <c r="AQ62" s="48">
        <v>445.13</v>
      </c>
      <c r="AR62" s="48">
        <v>445.13</v>
      </c>
      <c r="AS62" s="48">
        <v>445.13</v>
      </c>
      <c r="AT62" s="48">
        <v>445.13</v>
      </c>
      <c r="AU62" s="48">
        <v>654.09</v>
      </c>
      <c r="AV62" s="48">
        <v>654.09</v>
      </c>
      <c r="AW62" s="48">
        <v>654.09</v>
      </c>
      <c r="AX62" s="48">
        <v>654.09</v>
      </c>
      <c r="AY62" s="48">
        <v>654.09</v>
      </c>
      <c r="AZ62" s="48">
        <v>690.14</v>
      </c>
      <c r="BA62" s="48">
        <v>690.14</v>
      </c>
      <c r="BB62" s="48">
        <v>690.14</v>
      </c>
      <c r="BC62" s="48">
        <v>690.14</v>
      </c>
      <c r="BD62" s="23">
        <f t="shared" si="10"/>
        <v>18404.920000000002</v>
      </c>
    </row>
    <row r="63" spans="1:56" x14ac:dyDescent="0.3">
      <c r="A63" s="1" t="s">
        <v>58</v>
      </c>
      <c r="B63" s="32" t="s">
        <v>62</v>
      </c>
      <c r="C63" s="16">
        <v>208.7</v>
      </c>
      <c r="D63" s="23">
        <v>85</v>
      </c>
      <c r="E63" s="48">
        <v>92</v>
      </c>
      <c r="F63" s="48">
        <v>82</v>
      </c>
      <c r="G63" s="48">
        <v>85</v>
      </c>
      <c r="H63" s="48">
        <v>92</v>
      </c>
      <c r="I63" s="48">
        <v>82</v>
      </c>
      <c r="J63" s="48">
        <v>102</v>
      </c>
      <c r="K63" s="48">
        <v>110.4</v>
      </c>
      <c r="L63" s="48">
        <v>98.4</v>
      </c>
      <c r="M63" s="48">
        <v>102</v>
      </c>
      <c r="N63" s="48">
        <v>110.4</v>
      </c>
      <c r="O63" s="48">
        <v>98.4</v>
      </c>
      <c r="P63" s="48">
        <v>122.4</v>
      </c>
      <c r="Q63" s="48">
        <v>132.47999999999999</v>
      </c>
      <c r="R63" s="48">
        <v>82</v>
      </c>
      <c r="S63" s="48">
        <v>85</v>
      </c>
      <c r="T63" s="48">
        <v>92</v>
      </c>
      <c r="U63" s="48">
        <v>82</v>
      </c>
      <c r="V63" s="48">
        <v>17.91</v>
      </c>
      <c r="W63" s="48">
        <v>17.91</v>
      </c>
      <c r="X63" s="48">
        <v>17.91</v>
      </c>
      <c r="Y63" s="48">
        <v>18.77</v>
      </c>
      <c r="Z63" s="48">
        <v>18.77</v>
      </c>
      <c r="AA63" s="48">
        <v>18.77</v>
      </c>
      <c r="AB63" s="48">
        <v>22.52</v>
      </c>
      <c r="AC63" s="48">
        <v>22.52</v>
      </c>
      <c r="AD63" s="48">
        <v>18.77</v>
      </c>
      <c r="AE63" s="48">
        <v>18.77</v>
      </c>
      <c r="AF63" s="48">
        <v>18.77</v>
      </c>
      <c r="AG63" s="48">
        <v>18.77</v>
      </c>
      <c r="AH63" s="48">
        <v>18.77</v>
      </c>
      <c r="AI63" s="48">
        <v>18.77</v>
      </c>
      <c r="AJ63" s="48">
        <v>18.77</v>
      </c>
      <c r="AK63" s="48">
        <v>18.77</v>
      </c>
      <c r="AL63" s="48">
        <v>18.77</v>
      </c>
      <c r="AM63" s="48">
        <v>25.5</v>
      </c>
      <c r="AN63" s="48">
        <v>25.5</v>
      </c>
      <c r="AO63" s="48">
        <v>25.5</v>
      </c>
      <c r="AP63" s="48">
        <v>25.5</v>
      </c>
      <c r="AQ63" s="48">
        <v>20.64</v>
      </c>
      <c r="AR63" s="48">
        <v>20.64</v>
      </c>
      <c r="AS63" s="48">
        <v>20.64</v>
      </c>
      <c r="AT63" s="48">
        <v>20.64</v>
      </c>
      <c r="AU63" s="48">
        <v>30.33</v>
      </c>
      <c r="AV63" s="48">
        <v>30.33</v>
      </c>
      <c r="AW63" s="48">
        <v>30.33</v>
      </c>
      <c r="AX63" s="48">
        <v>30.33</v>
      </c>
      <c r="AY63" s="48">
        <v>30.33</v>
      </c>
      <c r="AZ63" s="48">
        <v>32</v>
      </c>
      <c r="BA63" s="48">
        <v>32</v>
      </c>
      <c r="BB63" s="48">
        <v>32</v>
      </c>
      <c r="BC63" s="48">
        <v>32</v>
      </c>
      <c r="BD63" s="23">
        <f t="shared" si="10"/>
        <v>33116.839999999997</v>
      </c>
    </row>
    <row r="64" spans="1:56" x14ac:dyDescent="0.3">
      <c r="A64" s="1" t="s">
        <v>58</v>
      </c>
      <c r="B64" s="32" t="s">
        <v>63</v>
      </c>
      <c r="C64" s="16">
        <v>3293.19</v>
      </c>
      <c r="D64" s="23">
        <v>120</v>
      </c>
      <c r="E64" s="48">
        <v>90</v>
      </c>
      <c r="F64" s="48">
        <v>70</v>
      </c>
      <c r="G64" s="48">
        <v>80</v>
      </c>
      <c r="H64" s="48">
        <v>100</v>
      </c>
      <c r="I64" s="48">
        <v>120</v>
      </c>
      <c r="J64" s="48">
        <v>90</v>
      </c>
      <c r="K64" s="48">
        <v>70</v>
      </c>
      <c r="L64" s="48">
        <v>80</v>
      </c>
      <c r="M64" s="48">
        <v>100</v>
      </c>
      <c r="N64" s="48">
        <v>120</v>
      </c>
      <c r="O64" s="48">
        <v>90</v>
      </c>
      <c r="P64" s="48">
        <v>70</v>
      </c>
      <c r="Q64" s="48">
        <v>80</v>
      </c>
      <c r="R64" s="48">
        <v>100</v>
      </c>
      <c r="S64" s="48">
        <v>120</v>
      </c>
      <c r="T64" s="48">
        <v>90</v>
      </c>
      <c r="U64" s="48">
        <v>70</v>
      </c>
      <c r="V64" s="48">
        <v>167.22</v>
      </c>
      <c r="W64" s="48">
        <v>167.22</v>
      </c>
      <c r="X64" s="48">
        <v>167.22</v>
      </c>
      <c r="Y64" s="48">
        <v>175.19</v>
      </c>
      <c r="Z64" s="48">
        <v>175.19</v>
      </c>
      <c r="AA64" s="48">
        <v>175.19</v>
      </c>
      <c r="AB64" s="48">
        <v>210.22</v>
      </c>
      <c r="AC64" s="48">
        <v>210.22</v>
      </c>
      <c r="AD64" s="48">
        <v>175.19</v>
      </c>
      <c r="AE64" s="48">
        <v>175.19</v>
      </c>
      <c r="AF64" s="48">
        <v>175.19</v>
      </c>
      <c r="AG64" s="48">
        <v>175.19</v>
      </c>
      <c r="AH64" s="48">
        <v>175.19</v>
      </c>
      <c r="AI64" s="48">
        <v>175.19</v>
      </c>
      <c r="AJ64" s="48">
        <v>175.19</v>
      </c>
      <c r="AK64" s="48">
        <v>175.19</v>
      </c>
      <c r="AL64" s="48">
        <v>175.19</v>
      </c>
      <c r="AM64" s="48">
        <v>238.09</v>
      </c>
      <c r="AN64" s="48">
        <v>238.09</v>
      </c>
      <c r="AO64" s="48">
        <v>238.09</v>
      </c>
      <c r="AP64" s="48">
        <v>238.09</v>
      </c>
      <c r="AQ64" s="48">
        <v>192.7</v>
      </c>
      <c r="AR64" s="48">
        <v>192.7</v>
      </c>
      <c r="AS64" s="48">
        <v>192.7</v>
      </c>
      <c r="AT64" s="48">
        <v>192.7</v>
      </c>
      <c r="AU64" s="48">
        <v>283.16000000000003</v>
      </c>
      <c r="AV64" s="48">
        <v>283.16000000000003</v>
      </c>
      <c r="AW64" s="48">
        <v>283.16000000000003</v>
      </c>
      <c r="AX64" s="48">
        <v>283.16000000000003</v>
      </c>
      <c r="AY64" s="48">
        <v>283.16000000000003</v>
      </c>
      <c r="AZ64" s="48">
        <v>298.77</v>
      </c>
      <c r="BA64" s="48">
        <v>298.77</v>
      </c>
      <c r="BB64" s="48">
        <v>298.77</v>
      </c>
      <c r="BC64" s="48">
        <v>298.77</v>
      </c>
      <c r="BD64" s="23">
        <f t="shared" si="10"/>
        <v>19765.350799999993</v>
      </c>
    </row>
    <row r="65" spans="1:56" x14ac:dyDescent="0.3">
      <c r="A65" s="1" t="s">
        <v>58</v>
      </c>
      <c r="B65" s="32" t="s">
        <v>64</v>
      </c>
      <c r="C65" s="16">
        <v>2222.04</v>
      </c>
      <c r="D65" s="23">
        <v>188.76</v>
      </c>
      <c r="E65" s="48">
        <v>141.57</v>
      </c>
      <c r="F65" s="48">
        <v>110.11</v>
      </c>
      <c r="G65" s="48">
        <v>125.84</v>
      </c>
      <c r="H65" s="48">
        <v>157.30000000000001</v>
      </c>
      <c r="I65" s="48">
        <v>188.76</v>
      </c>
      <c r="J65" s="48">
        <v>141.57</v>
      </c>
      <c r="K65" s="48">
        <v>110.11</v>
      </c>
      <c r="L65" s="48">
        <v>125.84</v>
      </c>
      <c r="M65" s="48">
        <v>157.30000000000001</v>
      </c>
      <c r="N65" s="48">
        <v>188.76</v>
      </c>
      <c r="O65" s="48">
        <v>141.57</v>
      </c>
      <c r="P65" s="48">
        <v>110.11</v>
      </c>
      <c r="Q65" s="48">
        <v>125.84</v>
      </c>
      <c r="R65" s="48">
        <v>157.30000000000001</v>
      </c>
      <c r="S65" s="48">
        <v>188.76</v>
      </c>
      <c r="T65" s="48">
        <v>141.57</v>
      </c>
      <c r="U65" s="48">
        <v>110.11</v>
      </c>
      <c r="V65" s="48">
        <v>75.88</v>
      </c>
      <c r="W65" s="48">
        <v>75.88</v>
      </c>
      <c r="X65" s="48">
        <v>75.88</v>
      </c>
      <c r="Y65" s="48">
        <v>79.5</v>
      </c>
      <c r="Z65" s="48">
        <v>79.5</v>
      </c>
      <c r="AA65" s="48">
        <v>79.5</v>
      </c>
      <c r="AB65" s="48">
        <v>95.4</v>
      </c>
      <c r="AC65" s="48">
        <v>95.4</v>
      </c>
      <c r="AD65" s="48">
        <v>79.5</v>
      </c>
      <c r="AE65" s="48">
        <v>79.5</v>
      </c>
      <c r="AF65" s="48">
        <v>79.5</v>
      </c>
      <c r="AG65" s="48">
        <v>79.5</v>
      </c>
      <c r="AH65" s="48">
        <v>79.5</v>
      </c>
      <c r="AI65" s="48">
        <v>79.5</v>
      </c>
      <c r="AJ65" s="48">
        <v>79.5</v>
      </c>
      <c r="AK65" s="48">
        <v>79.5</v>
      </c>
      <c r="AL65" s="48">
        <v>79.5</v>
      </c>
      <c r="AM65" s="48">
        <v>108.04</v>
      </c>
      <c r="AN65" s="48">
        <v>108.04</v>
      </c>
      <c r="AO65" s="48">
        <v>108.04</v>
      </c>
      <c r="AP65" s="48">
        <v>108.04</v>
      </c>
      <c r="AQ65" s="48">
        <v>87.45</v>
      </c>
      <c r="AR65" s="48">
        <v>87.45</v>
      </c>
      <c r="AS65" s="48">
        <v>87.45</v>
      </c>
      <c r="AT65" s="48">
        <v>87.45</v>
      </c>
      <c r="AU65" s="48">
        <v>128.5</v>
      </c>
      <c r="AV65" s="48">
        <v>128.5</v>
      </c>
      <c r="AW65" s="48">
        <v>128.5</v>
      </c>
      <c r="AX65" s="48">
        <v>128.5</v>
      </c>
      <c r="AY65" s="48">
        <v>128.5</v>
      </c>
      <c r="AZ65" s="48">
        <v>135.58000000000001</v>
      </c>
      <c r="BA65" s="48">
        <v>135.58000000000001</v>
      </c>
      <c r="BB65" s="48">
        <v>135.58000000000001</v>
      </c>
      <c r="BC65" s="48">
        <v>135.58000000000001</v>
      </c>
      <c r="BD65" s="23">
        <f t="shared" si="10"/>
        <v>2523.6999999999994</v>
      </c>
    </row>
    <row r="66" spans="1:56" x14ac:dyDescent="0.3">
      <c r="A66" s="1" t="s">
        <v>58</v>
      </c>
      <c r="B66" s="32" t="s">
        <v>65</v>
      </c>
      <c r="C66" s="16">
        <v>11363.74</v>
      </c>
      <c r="D66" s="23"/>
      <c r="E66" s="48"/>
      <c r="F66" s="48"/>
      <c r="G66" s="48"/>
      <c r="H66" s="48">
        <v>133.3904</v>
      </c>
      <c r="I66" s="48">
        <v>160.06847999999999</v>
      </c>
      <c r="J66" s="48">
        <v>120.05136</v>
      </c>
      <c r="K66" s="48">
        <v>93.373279999999994</v>
      </c>
      <c r="L66" s="48">
        <v>106.71232000000001</v>
      </c>
      <c r="M66" s="48">
        <v>133.3904</v>
      </c>
      <c r="N66" s="48">
        <v>160.06847999999999</v>
      </c>
      <c r="O66" s="48">
        <v>120.05136</v>
      </c>
      <c r="P66" s="48">
        <v>93.373279999999994</v>
      </c>
      <c r="Q66" s="48">
        <v>106.71232000000001</v>
      </c>
      <c r="R66" s="48">
        <v>160</v>
      </c>
      <c r="S66" s="48">
        <v>160.06847999999999</v>
      </c>
      <c r="T66" s="48">
        <v>120.05136</v>
      </c>
      <c r="U66" s="48">
        <v>93.373279999999994</v>
      </c>
      <c r="V66" s="48">
        <v>299.95999999999998</v>
      </c>
      <c r="W66" s="48">
        <v>299.95999999999998</v>
      </c>
      <c r="X66" s="48">
        <v>299.95999999999998</v>
      </c>
      <c r="Y66" s="48">
        <v>314.24</v>
      </c>
      <c r="Z66" s="48">
        <v>314.24</v>
      </c>
      <c r="AA66" s="48">
        <v>314.24</v>
      </c>
      <c r="AB66" s="48">
        <v>377.09</v>
      </c>
      <c r="AC66" s="48">
        <v>377.09</v>
      </c>
      <c r="AD66" s="48">
        <v>314.24</v>
      </c>
      <c r="AE66" s="48">
        <v>314.24</v>
      </c>
      <c r="AF66" s="48">
        <v>314.24</v>
      </c>
      <c r="AG66" s="48">
        <v>314.24</v>
      </c>
      <c r="AH66" s="48">
        <v>314.24</v>
      </c>
      <c r="AI66" s="48">
        <v>314.24</v>
      </c>
      <c r="AJ66" s="48">
        <v>314.24</v>
      </c>
      <c r="AK66" s="48">
        <v>314.24</v>
      </c>
      <c r="AL66" s="48">
        <v>314.24</v>
      </c>
      <c r="AM66" s="48">
        <v>427.08</v>
      </c>
      <c r="AN66" s="48">
        <v>427.08</v>
      </c>
      <c r="AO66" s="48">
        <v>427.08</v>
      </c>
      <c r="AP66" s="48">
        <v>427.08</v>
      </c>
      <c r="AQ66" s="48">
        <v>345.67</v>
      </c>
      <c r="AR66" s="48">
        <v>345.67</v>
      </c>
      <c r="AS66" s="48">
        <v>345.67</v>
      </c>
      <c r="AT66" s="48">
        <v>345.67</v>
      </c>
      <c r="AU66" s="48">
        <v>507.93</v>
      </c>
      <c r="AV66" s="48">
        <v>507.93</v>
      </c>
      <c r="AW66" s="48">
        <v>507.93</v>
      </c>
      <c r="AX66" s="48">
        <v>507.93</v>
      </c>
      <c r="AY66" s="48">
        <v>507.93</v>
      </c>
      <c r="AZ66" s="48">
        <v>535.92999999999995</v>
      </c>
      <c r="BA66" s="48">
        <v>535.92999999999995</v>
      </c>
      <c r="BB66" s="48">
        <v>535.92999999999995</v>
      </c>
      <c r="BC66" s="48">
        <v>535.92999999999995</v>
      </c>
      <c r="BD66" s="23"/>
    </row>
    <row r="67" spans="1:56" x14ac:dyDescent="0.3">
      <c r="A67" s="1" t="s">
        <v>58</v>
      </c>
      <c r="B67" s="32" t="s">
        <v>66</v>
      </c>
      <c r="C67" s="16">
        <v>396</v>
      </c>
      <c r="D67" s="23"/>
      <c r="E67" s="48"/>
      <c r="F67" s="48"/>
      <c r="G67" s="48"/>
      <c r="H67" s="48">
        <v>24.010272000000001</v>
      </c>
      <c r="I67" s="48">
        <v>28.8123264</v>
      </c>
      <c r="J67" s="48">
        <v>21.609244799999999</v>
      </c>
      <c r="K67" s="48">
        <v>16.8071904</v>
      </c>
      <c r="L67" s="48">
        <v>19.208217600000001</v>
      </c>
      <c r="M67" s="48">
        <v>24.010272000000001</v>
      </c>
      <c r="N67" s="48">
        <v>28.8123264</v>
      </c>
      <c r="O67" s="48">
        <v>21.609244799999999</v>
      </c>
      <c r="P67" s="48">
        <v>16.8071904</v>
      </c>
      <c r="Q67" s="48">
        <v>19.208217600000001</v>
      </c>
      <c r="R67" s="48">
        <v>24.010272000000001</v>
      </c>
      <c r="S67" s="48">
        <v>28.8123264</v>
      </c>
      <c r="T67" s="48">
        <v>21.609244799999999</v>
      </c>
      <c r="U67" s="48">
        <v>16.8071904</v>
      </c>
      <c r="V67" s="48">
        <v>100</v>
      </c>
      <c r="W67" s="48">
        <v>120</v>
      </c>
      <c r="X67" s="48">
        <v>120</v>
      </c>
      <c r="Y67" s="48">
        <v>120</v>
      </c>
      <c r="Z67" s="48">
        <v>150</v>
      </c>
      <c r="AA67" s="48">
        <v>150</v>
      </c>
      <c r="AB67" s="48">
        <v>150</v>
      </c>
      <c r="AC67" s="48">
        <v>180</v>
      </c>
      <c r="AD67" s="48">
        <v>180</v>
      </c>
      <c r="AE67" s="48">
        <v>180</v>
      </c>
      <c r="AF67" s="48">
        <v>200</v>
      </c>
      <c r="AG67" s="48">
        <v>160</v>
      </c>
      <c r="AH67" s="48">
        <v>150</v>
      </c>
      <c r="AI67" s="48">
        <v>150</v>
      </c>
      <c r="AJ67" s="48">
        <v>150</v>
      </c>
      <c r="AK67" s="48">
        <v>150</v>
      </c>
      <c r="AL67" s="48">
        <v>150</v>
      </c>
      <c r="AM67" s="48">
        <v>150</v>
      </c>
      <c r="AN67" s="48">
        <v>150</v>
      </c>
      <c r="AO67" s="48">
        <v>170</v>
      </c>
      <c r="AP67" s="48">
        <v>180</v>
      </c>
      <c r="AQ67" s="48">
        <v>180</v>
      </c>
      <c r="AR67" s="48">
        <v>120</v>
      </c>
      <c r="AS67" s="48">
        <v>100</v>
      </c>
      <c r="AT67" s="48">
        <v>100</v>
      </c>
      <c r="AU67" s="48">
        <v>100</v>
      </c>
      <c r="AV67" s="48">
        <v>100</v>
      </c>
      <c r="AW67" s="48">
        <v>100</v>
      </c>
      <c r="AX67" s="48">
        <v>150</v>
      </c>
      <c r="AY67" s="48">
        <v>100</v>
      </c>
      <c r="AZ67" s="48">
        <v>120</v>
      </c>
      <c r="BA67" s="48">
        <v>100</v>
      </c>
      <c r="BB67" s="48">
        <v>100</v>
      </c>
      <c r="BC67" s="48">
        <v>100</v>
      </c>
      <c r="BD67" s="23"/>
    </row>
    <row r="68" spans="1:56" x14ac:dyDescent="0.3">
      <c r="A68" s="1" t="s">
        <v>67</v>
      </c>
      <c r="B68" s="32" t="s">
        <v>68</v>
      </c>
      <c r="C68" s="16">
        <v>61272.66</v>
      </c>
      <c r="D68" s="23">
        <v>1690.85</v>
      </c>
      <c r="E68" s="48">
        <v>2400</v>
      </c>
      <c r="F68" s="48">
        <v>2700</v>
      </c>
      <c r="G68" s="48">
        <v>2800</v>
      </c>
      <c r="H68" s="48">
        <v>2970</v>
      </c>
      <c r="I68" s="48">
        <v>3000</v>
      </c>
      <c r="J68" s="48">
        <v>2850</v>
      </c>
      <c r="K68" s="48">
        <v>3000</v>
      </c>
      <c r="L68" s="48">
        <v>2700</v>
      </c>
      <c r="M68" s="48">
        <v>2900</v>
      </c>
      <c r="N68" s="48">
        <v>2600</v>
      </c>
      <c r="O68" s="48">
        <v>2400</v>
      </c>
      <c r="P68" s="48">
        <v>2500</v>
      </c>
      <c r="Q68" s="48">
        <v>3400</v>
      </c>
      <c r="R68" s="48">
        <v>3200</v>
      </c>
      <c r="S68" s="48">
        <v>3360</v>
      </c>
      <c r="T68" s="48">
        <v>3200</v>
      </c>
      <c r="U68" s="48">
        <v>3100</v>
      </c>
      <c r="V68" s="48">
        <v>2075.54</v>
      </c>
      <c r="W68" s="48">
        <v>2075.54</v>
      </c>
      <c r="X68" s="48">
        <v>2075.54</v>
      </c>
      <c r="Y68" s="48">
        <v>2174.37</v>
      </c>
      <c r="Z68" s="48">
        <v>2174.37</v>
      </c>
      <c r="AA68" s="48">
        <v>2174.37</v>
      </c>
      <c r="AB68" s="48">
        <v>2609.2399999999998</v>
      </c>
      <c r="AC68" s="48">
        <v>2609.2399999999998</v>
      </c>
      <c r="AD68" s="48">
        <v>2174.37</v>
      </c>
      <c r="AE68" s="48">
        <v>2174.37</v>
      </c>
      <c r="AF68" s="48">
        <v>2174.37</v>
      </c>
      <c r="AG68" s="48">
        <v>2174.37</v>
      </c>
      <c r="AH68" s="48">
        <v>2174.37</v>
      </c>
      <c r="AI68" s="48">
        <v>2174.37</v>
      </c>
      <c r="AJ68" s="48">
        <v>2174.37</v>
      </c>
      <c r="AK68" s="48">
        <v>2174.37</v>
      </c>
      <c r="AL68" s="48">
        <v>2174.37</v>
      </c>
      <c r="AM68" s="48">
        <v>2955.17</v>
      </c>
      <c r="AN68" s="48">
        <v>2955.17</v>
      </c>
      <c r="AO68" s="48">
        <v>2955.17</v>
      </c>
      <c r="AP68" s="48">
        <v>2955.17</v>
      </c>
      <c r="AQ68" s="48">
        <v>2391.81</v>
      </c>
      <c r="AR68" s="48">
        <v>2391.81</v>
      </c>
      <c r="AS68" s="48">
        <v>2391.81</v>
      </c>
      <c r="AT68" s="48">
        <v>2391.81</v>
      </c>
      <c r="AU68" s="48">
        <v>3514.57</v>
      </c>
      <c r="AV68" s="48">
        <v>3514.57</v>
      </c>
      <c r="AW68" s="48">
        <v>3514.57</v>
      </c>
      <c r="AX68" s="48">
        <v>3514.57</v>
      </c>
      <c r="AY68" s="48">
        <v>3514.57</v>
      </c>
      <c r="AZ68" s="48">
        <v>3708.29</v>
      </c>
      <c r="BA68" s="48">
        <v>3708.29</v>
      </c>
      <c r="BB68" s="48">
        <v>3708.29</v>
      </c>
      <c r="BC68" s="48">
        <v>3708.29</v>
      </c>
      <c r="BD68" s="23">
        <f t="shared" ref="BD68:BD99" si="11">SUM(D66:BC66)</f>
        <v>14959.9948</v>
      </c>
    </row>
    <row r="69" spans="1:56" x14ac:dyDescent="0.3">
      <c r="A69" s="1" t="s">
        <v>67</v>
      </c>
      <c r="B69" s="32" t="s">
        <v>69</v>
      </c>
      <c r="C69" s="16">
        <v>4987.92</v>
      </c>
      <c r="D69" s="23">
        <v>1000</v>
      </c>
      <c r="E69" s="48">
        <v>1150</v>
      </c>
      <c r="F69" s="48">
        <v>1200</v>
      </c>
      <c r="G69" s="48">
        <v>1250</v>
      </c>
      <c r="H69" s="48">
        <v>1240</v>
      </c>
      <c r="I69" s="48">
        <v>1260</v>
      </c>
      <c r="J69" s="48">
        <v>1100</v>
      </c>
      <c r="K69" s="48">
        <v>1320</v>
      </c>
      <c r="L69" s="48">
        <v>1340</v>
      </c>
      <c r="M69" s="48">
        <v>1240</v>
      </c>
      <c r="N69" s="48">
        <v>1200</v>
      </c>
      <c r="O69" s="48">
        <v>1100</v>
      </c>
      <c r="P69" s="48">
        <v>1250</v>
      </c>
      <c r="Q69" s="48">
        <v>1400</v>
      </c>
      <c r="R69" s="48">
        <v>1100</v>
      </c>
      <c r="S69" s="48">
        <v>1300</v>
      </c>
      <c r="T69" s="48">
        <v>1600</v>
      </c>
      <c r="U69" s="48">
        <v>1500</v>
      </c>
      <c r="V69" s="48">
        <v>711.01</v>
      </c>
      <c r="W69" s="48">
        <v>711.01</v>
      </c>
      <c r="X69" s="48">
        <v>711.01</v>
      </c>
      <c r="Y69" s="48">
        <v>744.86</v>
      </c>
      <c r="Z69" s="48">
        <v>744.86</v>
      </c>
      <c r="AA69" s="48">
        <v>744.86</v>
      </c>
      <c r="AB69" s="48">
        <v>893.84</v>
      </c>
      <c r="AC69" s="48">
        <v>893.84</v>
      </c>
      <c r="AD69" s="48">
        <v>744.86</v>
      </c>
      <c r="AE69" s="48">
        <v>744.86</v>
      </c>
      <c r="AF69" s="48">
        <v>744.86</v>
      </c>
      <c r="AG69" s="48">
        <v>744.86</v>
      </c>
      <c r="AH69" s="48">
        <v>744.86</v>
      </c>
      <c r="AI69" s="48">
        <v>744.86</v>
      </c>
      <c r="AJ69" s="48">
        <v>744.86</v>
      </c>
      <c r="AK69" s="48">
        <v>744.86</v>
      </c>
      <c r="AL69" s="48">
        <v>744.86</v>
      </c>
      <c r="AM69" s="48">
        <v>1012.34</v>
      </c>
      <c r="AN69" s="48">
        <v>1012.34</v>
      </c>
      <c r="AO69" s="48">
        <v>1012.34</v>
      </c>
      <c r="AP69" s="48">
        <v>1012.34</v>
      </c>
      <c r="AQ69" s="48">
        <v>819.35</v>
      </c>
      <c r="AR69" s="48">
        <v>819.35</v>
      </c>
      <c r="AS69" s="48">
        <v>819.35</v>
      </c>
      <c r="AT69" s="48">
        <v>819.35</v>
      </c>
      <c r="AU69" s="48">
        <v>1203.97</v>
      </c>
      <c r="AV69" s="48">
        <v>1203.97</v>
      </c>
      <c r="AW69" s="48">
        <v>1203.97</v>
      </c>
      <c r="AX69" s="48">
        <v>1203.97</v>
      </c>
      <c r="AY69" s="48">
        <v>1203.97</v>
      </c>
      <c r="AZ69" s="48">
        <v>1270.33</v>
      </c>
      <c r="BA69" s="48">
        <v>1270.33</v>
      </c>
      <c r="BB69" s="48">
        <v>1270.33</v>
      </c>
      <c r="BC69" s="48">
        <v>1270.33</v>
      </c>
      <c r="BD69" s="23">
        <f t="shared" si="11"/>
        <v>4992.1335360000003</v>
      </c>
    </row>
    <row r="70" spans="1:56" x14ac:dyDescent="0.3">
      <c r="A70" s="1" t="s">
        <v>67</v>
      </c>
      <c r="B70" s="32" t="s">
        <v>70</v>
      </c>
      <c r="C70" s="16">
        <v>2824.6</v>
      </c>
      <c r="D70" s="23">
        <v>220</v>
      </c>
      <c r="E70" s="48">
        <v>200</v>
      </c>
      <c r="F70" s="48">
        <v>240</v>
      </c>
      <c r="G70" s="48">
        <v>200</v>
      </c>
      <c r="H70" s="48">
        <v>220</v>
      </c>
      <c r="I70" s="48">
        <v>200</v>
      </c>
      <c r="J70" s="48">
        <v>240</v>
      </c>
      <c r="K70" s="48">
        <v>200</v>
      </c>
      <c r="L70" s="48">
        <v>190</v>
      </c>
      <c r="M70" s="48">
        <v>240</v>
      </c>
      <c r="N70" s="48">
        <v>260</v>
      </c>
      <c r="O70" s="48">
        <v>250</v>
      </c>
      <c r="P70" s="48">
        <v>280</v>
      </c>
      <c r="Q70" s="48">
        <v>280</v>
      </c>
      <c r="R70" s="48">
        <v>260</v>
      </c>
      <c r="S70" s="48">
        <v>240</v>
      </c>
      <c r="T70" s="48">
        <v>280</v>
      </c>
      <c r="U70" s="48">
        <v>240</v>
      </c>
      <c r="V70" s="48">
        <v>218.23</v>
      </c>
      <c r="W70" s="48">
        <v>218.23</v>
      </c>
      <c r="X70" s="48">
        <v>218.23</v>
      </c>
      <c r="Y70" s="48">
        <v>228.62</v>
      </c>
      <c r="Z70" s="48">
        <v>228.62</v>
      </c>
      <c r="AA70" s="48">
        <v>228.62</v>
      </c>
      <c r="AB70" s="48">
        <v>274.35000000000002</v>
      </c>
      <c r="AC70" s="48">
        <v>274.35000000000002</v>
      </c>
      <c r="AD70" s="48">
        <v>228.62</v>
      </c>
      <c r="AE70" s="48">
        <v>228.62</v>
      </c>
      <c r="AF70" s="48">
        <v>228.62</v>
      </c>
      <c r="AG70" s="48">
        <v>228.62</v>
      </c>
      <c r="AH70" s="48">
        <v>228.62</v>
      </c>
      <c r="AI70" s="48">
        <v>228.62</v>
      </c>
      <c r="AJ70" s="48">
        <v>228.62</v>
      </c>
      <c r="AK70" s="48">
        <v>228.62</v>
      </c>
      <c r="AL70" s="48">
        <v>228.62</v>
      </c>
      <c r="AM70" s="48">
        <v>310.72000000000003</v>
      </c>
      <c r="AN70" s="48">
        <v>310.72000000000003</v>
      </c>
      <c r="AO70" s="48">
        <v>310.72000000000003</v>
      </c>
      <c r="AP70" s="48">
        <v>310.72000000000003</v>
      </c>
      <c r="AQ70" s="48">
        <v>251.49</v>
      </c>
      <c r="AR70" s="48">
        <v>251.49</v>
      </c>
      <c r="AS70" s="48">
        <v>251.49</v>
      </c>
      <c r="AT70" s="48">
        <v>251.49</v>
      </c>
      <c r="AU70" s="48">
        <v>369.54</v>
      </c>
      <c r="AV70" s="48">
        <v>369.54</v>
      </c>
      <c r="AW70" s="48">
        <v>369.54</v>
      </c>
      <c r="AX70" s="48">
        <v>369.54</v>
      </c>
      <c r="AY70" s="48">
        <v>369.54</v>
      </c>
      <c r="AZ70" s="48">
        <v>389.91</v>
      </c>
      <c r="BA70" s="48">
        <v>389.91</v>
      </c>
      <c r="BB70" s="48">
        <v>389.91</v>
      </c>
      <c r="BC70" s="48">
        <v>389.91</v>
      </c>
      <c r="BD70" s="23">
        <f t="shared" si="11"/>
        <v>142102.32</v>
      </c>
    </row>
    <row r="71" spans="1:56" x14ac:dyDescent="0.3">
      <c r="A71" s="1" t="s">
        <v>67</v>
      </c>
      <c r="B71" s="32" t="s">
        <v>71</v>
      </c>
      <c r="C71" s="16">
        <v>1082.72</v>
      </c>
      <c r="D71" s="23">
        <v>180</v>
      </c>
      <c r="E71" s="48">
        <v>190</v>
      </c>
      <c r="F71" s="48">
        <v>220</v>
      </c>
      <c r="G71" s="48">
        <v>240</v>
      </c>
      <c r="H71" s="48">
        <v>180</v>
      </c>
      <c r="I71" s="48">
        <v>190</v>
      </c>
      <c r="J71" s="48">
        <v>220</v>
      </c>
      <c r="K71" s="48">
        <v>240</v>
      </c>
      <c r="L71" s="48">
        <v>210</v>
      </c>
      <c r="M71" s="48">
        <v>230</v>
      </c>
      <c r="N71" s="48">
        <v>225</v>
      </c>
      <c r="O71" s="48">
        <v>240</v>
      </c>
      <c r="P71" s="48">
        <v>230</v>
      </c>
      <c r="Q71" s="48">
        <v>260</v>
      </c>
      <c r="R71" s="48">
        <v>280</v>
      </c>
      <c r="S71" s="48">
        <v>220</v>
      </c>
      <c r="T71" s="48">
        <v>240</v>
      </c>
      <c r="U71" s="48">
        <v>230</v>
      </c>
      <c r="V71" s="48">
        <v>125.48</v>
      </c>
      <c r="W71" s="48">
        <v>125.48</v>
      </c>
      <c r="X71" s="48">
        <v>125.48</v>
      </c>
      <c r="Y71" s="48">
        <v>131.44999999999999</v>
      </c>
      <c r="Z71" s="48">
        <v>131.44999999999999</v>
      </c>
      <c r="AA71" s="48">
        <v>131.44999999999999</v>
      </c>
      <c r="AB71" s="48">
        <v>157.74</v>
      </c>
      <c r="AC71" s="48">
        <v>157.74</v>
      </c>
      <c r="AD71" s="48">
        <v>131.44999999999999</v>
      </c>
      <c r="AE71" s="48">
        <v>131.44999999999999</v>
      </c>
      <c r="AF71" s="48">
        <v>131.44999999999999</v>
      </c>
      <c r="AG71" s="48">
        <v>131.44999999999999</v>
      </c>
      <c r="AH71" s="48">
        <v>131.44999999999999</v>
      </c>
      <c r="AI71" s="48">
        <v>131.44999999999999</v>
      </c>
      <c r="AJ71" s="48">
        <v>131.44999999999999</v>
      </c>
      <c r="AK71" s="48">
        <v>131.44999999999999</v>
      </c>
      <c r="AL71" s="48">
        <v>131.44999999999999</v>
      </c>
      <c r="AM71" s="48">
        <v>178.65</v>
      </c>
      <c r="AN71" s="48">
        <v>178.65</v>
      </c>
      <c r="AO71" s="48">
        <v>178.65</v>
      </c>
      <c r="AP71" s="48">
        <v>178.65</v>
      </c>
      <c r="AQ71" s="48">
        <v>144.6</v>
      </c>
      <c r="AR71" s="48">
        <v>144.6</v>
      </c>
      <c r="AS71" s="48">
        <v>144.6</v>
      </c>
      <c r="AT71" s="48">
        <v>144.6</v>
      </c>
      <c r="AU71" s="48">
        <v>212.47</v>
      </c>
      <c r="AV71" s="48">
        <v>212.47</v>
      </c>
      <c r="AW71" s="48">
        <v>212.47</v>
      </c>
      <c r="AX71" s="48">
        <v>212.47</v>
      </c>
      <c r="AY71" s="48">
        <v>212.47</v>
      </c>
      <c r="AZ71" s="48">
        <v>224.18</v>
      </c>
      <c r="BA71" s="48">
        <v>224.18</v>
      </c>
      <c r="BB71" s="48">
        <v>224.18</v>
      </c>
      <c r="BC71" s="48">
        <v>224.18</v>
      </c>
      <c r="BD71" s="23">
        <f t="shared" si="11"/>
        <v>53836.959999999992</v>
      </c>
    </row>
    <row r="72" spans="1:56" x14ac:dyDescent="0.3">
      <c r="A72" s="1" t="s">
        <v>67</v>
      </c>
      <c r="B72" s="32" t="s">
        <v>72</v>
      </c>
      <c r="C72" s="16">
        <v>6687.64</v>
      </c>
      <c r="D72" s="23">
        <v>225</v>
      </c>
      <c r="E72" s="48">
        <v>220</v>
      </c>
      <c r="F72" s="48">
        <v>250</v>
      </c>
      <c r="G72" s="48">
        <v>260</v>
      </c>
      <c r="H72" s="48">
        <v>225</v>
      </c>
      <c r="I72" s="48">
        <v>220</v>
      </c>
      <c r="J72" s="48">
        <v>250</v>
      </c>
      <c r="K72" s="48">
        <v>260</v>
      </c>
      <c r="L72" s="48">
        <v>215</v>
      </c>
      <c r="M72" s="48">
        <v>230</v>
      </c>
      <c r="N72" s="48">
        <v>240</v>
      </c>
      <c r="O72" s="48">
        <v>220</v>
      </c>
      <c r="P72" s="48">
        <v>190</v>
      </c>
      <c r="Q72" s="48">
        <v>240</v>
      </c>
      <c r="R72" s="48">
        <v>240</v>
      </c>
      <c r="S72" s="48">
        <v>260</v>
      </c>
      <c r="T72" s="48">
        <v>240</v>
      </c>
      <c r="U72" s="48">
        <v>300</v>
      </c>
      <c r="V72" s="48">
        <v>383.29</v>
      </c>
      <c r="W72" s="48">
        <v>383.29</v>
      </c>
      <c r="X72" s="48">
        <v>383.29</v>
      </c>
      <c r="Y72" s="48">
        <v>401.54</v>
      </c>
      <c r="Z72" s="48">
        <v>522.00200000000007</v>
      </c>
      <c r="AA72" s="48">
        <v>522.00200000000007</v>
      </c>
      <c r="AB72" s="48">
        <v>659</v>
      </c>
      <c r="AC72" s="48">
        <v>659</v>
      </c>
      <c r="AD72" s="48">
        <v>678.60260000000017</v>
      </c>
      <c r="AE72" s="48">
        <v>522.00200000000007</v>
      </c>
      <c r="AF72" s="48">
        <v>522.00200000000007</v>
      </c>
      <c r="AG72" s="48">
        <v>522.00200000000007</v>
      </c>
      <c r="AH72" s="48">
        <v>522.00200000000007</v>
      </c>
      <c r="AI72" s="48">
        <v>522.00200000000007</v>
      </c>
      <c r="AJ72" s="48">
        <v>522.00200000000007</v>
      </c>
      <c r="AK72" s="48">
        <v>522.00200000000007</v>
      </c>
      <c r="AL72" s="48">
        <v>522.00200000000007</v>
      </c>
      <c r="AM72" s="48">
        <v>709.44900000000007</v>
      </c>
      <c r="AN72" s="48">
        <v>709.44900000000007</v>
      </c>
      <c r="AO72" s="48">
        <v>709.44900000000007</v>
      </c>
      <c r="AP72" s="48">
        <v>709.44900000000007</v>
      </c>
      <c r="AQ72" s="48">
        <v>574.21</v>
      </c>
      <c r="AR72" s="48">
        <v>574.21</v>
      </c>
      <c r="AS72" s="48">
        <v>574.21</v>
      </c>
      <c r="AT72" s="48">
        <v>441.7</v>
      </c>
      <c r="AU72" s="48">
        <v>649.04</v>
      </c>
      <c r="AV72" s="48">
        <v>649.04</v>
      </c>
      <c r="AW72" s="48">
        <v>649.04</v>
      </c>
      <c r="AX72" s="48">
        <v>649.04</v>
      </c>
      <c r="AY72" s="48">
        <v>749</v>
      </c>
      <c r="AZ72" s="48">
        <v>785</v>
      </c>
      <c r="BA72" s="48">
        <v>785</v>
      </c>
      <c r="BB72" s="48">
        <v>785</v>
      </c>
      <c r="BC72" s="48">
        <v>785</v>
      </c>
      <c r="BD72" s="23">
        <f t="shared" si="11"/>
        <v>13843.009999999998</v>
      </c>
    </row>
    <row r="73" spans="1:56" x14ac:dyDescent="0.3">
      <c r="A73" s="1" t="s">
        <v>67</v>
      </c>
      <c r="B73" s="32" t="s">
        <v>73</v>
      </c>
      <c r="C73" s="16">
        <v>3186.31</v>
      </c>
      <c r="D73" s="29">
        <f t="shared" ref="D73:U73" si="12">D67*0.08</f>
        <v>0</v>
      </c>
      <c r="E73" s="29">
        <f t="shared" si="12"/>
        <v>0</v>
      </c>
      <c r="F73" s="29">
        <f t="shared" si="12"/>
        <v>0</v>
      </c>
      <c r="G73" s="29">
        <f t="shared" si="12"/>
        <v>0</v>
      </c>
      <c r="H73" s="29">
        <f t="shared" si="12"/>
        <v>1.9208217600000002</v>
      </c>
      <c r="I73" s="29">
        <f t="shared" si="12"/>
        <v>2.3049861119999999</v>
      </c>
      <c r="J73" s="29">
        <f t="shared" si="12"/>
        <v>1.7287395839999999</v>
      </c>
      <c r="K73" s="29">
        <f t="shared" si="12"/>
        <v>1.344575232</v>
      </c>
      <c r="L73" s="29">
        <f t="shared" si="12"/>
        <v>1.5366574080000002</v>
      </c>
      <c r="M73" s="29">
        <f t="shared" si="12"/>
        <v>1.9208217600000002</v>
      </c>
      <c r="N73" s="29">
        <f t="shared" si="12"/>
        <v>2.3049861119999999</v>
      </c>
      <c r="O73" s="29">
        <f t="shared" si="12"/>
        <v>1.7287395839999999</v>
      </c>
      <c r="P73" s="29">
        <f t="shared" si="12"/>
        <v>1.344575232</v>
      </c>
      <c r="Q73" s="29">
        <f t="shared" si="12"/>
        <v>1.5366574080000002</v>
      </c>
      <c r="R73" s="29">
        <f t="shared" si="12"/>
        <v>1.9208217600000002</v>
      </c>
      <c r="S73" s="29">
        <f t="shared" si="12"/>
        <v>2.3049861119999999</v>
      </c>
      <c r="T73" s="29">
        <f t="shared" si="12"/>
        <v>1.7287395839999999</v>
      </c>
      <c r="U73" s="29">
        <f t="shared" si="12"/>
        <v>1.344575232</v>
      </c>
      <c r="V73" s="29">
        <v>179.47</v>
      </c>
      <c r="W73" s="29">
        <v>179.47</v>
      </c>
      <c r="X73" s="29">
        <v>179.47</v>
      </c>
      <c r="Y73" s="29">
        <v>188.01</v>
      </c>
      <c r="Z73" s="29">
        <v>188.01</v>
      </c>
      <c r="AA73" s="29">
        <v>188.01</v>
      </c>
      <c r="AB73" s="29">
        <v>225.61</v>
      </c>
      <c r="AC73" s="29">
        <v>225.61</v>
      </c>
      <c r="AD73" s="29">
        <v>188.01</v>
      </c>
      <c r="AE73" s="29">
        <v>188.01</v>
      </c>
      <c r="AF73" s="29">
        <v>188.01</v>
      </c>
      <c r="AG73" s="29">
        <v>188.01</v>
      </c>
      <c r="AH73" s="29">
        <v>188.01</v>
      </c>
      <c r="AI73" s="29">
        <v>188.01</v>
      </c>
      <c r="AJ73" s="29">
        <v>188.01</v>
      </c>
      <c r="AK73" s="29">
        <v>188.01</v>
      </c>
      <c r="AL73" s="29">
        <v>188.01</v>
      </c>
      <c r="AM73" s="29">
        <v>255.53</v>
      </c>
      <c r="AN73" s="29">
        <v>255.53</v>
      </c>
      <c r="AO73" s="29">
        <v>255.53</v>
      </c>
      <c r="AP73" s="29">
        <v>255.53</v>
      </c>
      <c r="AQ73" s="29">
        <v>206.81</v>
      </c>
      <c r="AR73" s="29">
        <v>206.81</v>
      </c>
      <c r="AS73" s="29">
        <v>206.81</v>
      </c>
      <c r="AT73" s="29">
        <v>206.81</v>
      </c>
      <c r="AU73" s="29">
        <v>303.89999999999998</v>
      </c>
      <c r="AV73" s="29">
        <v>303.89999999999998</v>
      </c>
      <c r="AW73" s="29">
        <v>303.89999999999998</v>
      </c>
      <c r="AX73" s="29">
        <v>303.89999999999998</v>
      </c>
      <c r="AY73" s="29">
        <v>303.89999999999998</v>
      </c>
      <c r="AZ73" s="29">
        <v>320.64999999999998</v>
      </c>
      <c r="BA73" s="29">
        <v>320.64999999999998</v>
      </c>
      <c r="BB73" s="29">
        <v>320.64999999999998</v>
      </c>
      <c r="BC73" s="29">
        <v>320.64999999999998</v>
      </c>
      <c r="BD73" s="23">
        <f t="shared" si="11"/>
        <v>9546.3899999999958</v>
      </c>
    </row>
    <row r="74" spans="1:56" x14ac:dyDescent="0.3">
      <c r="A74" s="1" t="s">
        <v>74</v>
      </c>
      <c r="B74" s="32" t="s">
        <v>75</v>
      </c>
      <c r="C74" s="16">
        <v>31439.13</v>
      </c>
      <c r="D74" s="23">
        <v>1400</v>
      </c>
      <c r="E74" s="48">
        <v>1400</v>
      </c>
      <c r="F74" s="48">
        <v>1600</v>
      </c>
      <c r="G74" s="48">
        <v>1600</v>
      </c>
      <c r="H74" s="48">
        <v>1700</v>
      </c>
      <c r="I74" s="48">
        <v>1600</v>
      </c>
      <c r="J74" s="48">
        <v>1400</v>
      </c>
      <c r="K74" s="48">
        <v>1500</v>
      </c>
      <c r="L74" s="48">
        <v>1500</v>
      </c>
      <c r="M74" s="48">
        <v>1400</v>
      </c>
      <c r="N74" s="48">
        <v>1600</v>
      </c>
      <c r="O74" s="48">
        <v>1400</v>
      </c>
      <c r="P74" s="48">
        <v>1550</v>
      </c>
      <c r="Q74" s="48">
        <v>1800</v>
      </c>
      <c r="R74" s="48">
        <v>1700</v>
      </c>
      <c r="S74" s="48">
        <v>1650</v>
      </c>
      <c r="T74" s="48">
        <v>1760</v>
      </c>
      <c r="U74" s="48">
        <v>1700</v>
      </c>
      <c r="V74" s="48">
        <v>980.84411249999994</v>
      </c>
      <c r="W74" s="48">
        <v>980.84411249999994</v>
      </c>
      <c r="X74" s="48">
        <v>980.84411249999994</v>
      </c>
      <c r="Y74" s="48">
        <v>1027.6359749999999</v>
      </c>
      <c r="Z74" s="48">
        <v>1027.6359749999999</v>
      </c>
      <c r="AA74" s="48">
        <v>1027.6359749999999</v>
      </c>
      <c r="AB74" s="48">
        <v>1233.5127749999999</v>
      </c>
      <c r="AC74" s="48">
        <v>1233.5127749999999</v>
      </c>
      <c r="AD74" s="48">
        <v>1027.6359749999999</v>
      </c>
      <c r="AE74" s="48">
        <v>1027.6359749999999</v>
      </c>
      <c r="AF74" s="48">
        <v>1027.6359749999999</v>
      </c>
      <c r="AG74" s="48">
        <v>1027.6359749999999</v>
      </c>
      <c r="AH74" s="48">
        <v>1027.6359749999999</v>
      </c>
      <c r="AI74" s="48">
        <v>1027.6359749999999</v>
      </c>
      <c r="AJ74" s="48">
        <v>1027.6359749999999</v>
      </c>
      <c r="AK74" s="48">
        <v>1027.6359749999999</v>
      </c>
      <c r="AL74" s="48">
        <v>1027.6359749999999</v>
      </c>
      <c r="AM74" s="48">
        <v>1397.2935375</v>
      </c>
      <c r="AN74" s="48">
        <v>1397.2935375</v>
      </c>
      <c r="AO74" s="48">
        <v>1397.2935375</v>
      </c>
      <c r="AP74" s="48">
        <v>1397.2935375</v>
      </c>
      <c r="AQ74" s="48">
        <v>1130.5743749999999</v>
      </c>
      <c r="AR74" s="48">
        <v>1130.5743749999999</v>
      </c>
      <c r="AS74" s="48">
        <v>1130.5743749999999</v>
      </c>
      <c r="AT74" s="48">
        <v>1130.5743749999999</v>
      </c>
      <c r="AU74" s="48">
        <v>1662.1269749999999</v>
      </c>
      <c r="AV74" s="48">
        <v>1662.1269749999999</v>
      </c>
      <c r="AW74" s="48">
        <v>1662.1269749999999</v>
      </c>
      <c r="AX74" s="48">
        <v>1662.1269749999999</v>
      </c>
      <c r="AY74" s="48">
        <v>1662.1269749999999</v>
      </c>
      <c r="AZ74" s="48">
        <v>1753.8434625</v>
      </c>
      <c r="BA74" s="48">
        <v>1753.8434625</v>
      </c>
      <c r="BB74" s="48">
        <v>1753.8434625</v>
      </c>
      <c r="BC74" s="48">
        <v>1753.8434625</v>
      </c>
      <c r="BD74" s="23">
        <f t="shared" si="11"/>
        <v>24540.31860000001</v>
      </c>
    </row>
    <row r="75" spans="1:56" x14ac:dyDescent="0.3">
      <c r="A75" s="1" t="s">
        <v>74</v>
      </c>
      <c r="B75" s="32" t="s">
        <v>76</v>
      </c>
      <c r="C75" s="16">
        <v>32124.31</v>
      </c>
      <c r="D75" s="23">
        <v>840</v>
      </c>
      <c r="E75" s="48">
        <v>780</v>
      </c>
      <c r="F75" s="48">
        <v>920</v>
      </c>
      <c r="G75" s="48">
        <v>720</v>
      </c>
      <c r="H75" s="48">
        <v>950</v>
      </c>
      <c r="I75" s="48">
        <v>930</v>
      </c>
      <c r="J75" s="48">
        <v>920</v>
      </c>
      <c r="K75" s="48">
        <v>940</v>
      </c>
      <c r="L75" s="48">
        <v>930</v>
      </c>
      <c r="M75" s="48">
        <v>860</v>
      </c>
      <c r="N75" s="48">
        <v>900</v>
      </c>
      <c r="O75" s="48">
        <v>840</v>
      </c>
      <c r="P75" s="48">
        <v>880</v>
      </c>
      <c r="Q75" s="48">
        <v>860</v>
      </c>
      <c r="R75" s="48">
        <v>880</v>
      </c>
      <c r="S75" s="48">
        <v>900</v>
      </c>
      <c r="T75" s="48">
        <v>950</v>
      </c>
      <c r="U75" s="48">
        <v>1080</v>
      </c>
      <c r="V75" s="48">
        <v>522.57000000000005</v>
      </c>
      <c r="W75" s="48">
        <v>522.57000000000005</v>
      </c>
      <c r="X75" s="48">
        <v>522.57000000000005</v>
      </c>
      <c r="Y75" s="48">
        <v>547.46</v>
      </c>
      <c r="Z75" s="48">
        <v>684.32500000000005</v>
      </c>
      <c r="AA75" s="48">
        <v>684.32500000000005</v>
      </c>
      <c r="AB75" s="48">
        <v>821.1875</v>
      </c>
      <c r="AC75" s="48">
        <v>821.1875</v>
      </c>
      <c r="AD75" s="48">
        <v>684.32500000000005</v>
      </c>
      <c r="AE75" s="48">
        <v>684.32500000000005</v>
      </c>
      <c r="AF75" s="48">
        <v>684.32500000000005</v>
      </c>
      <c r="AG75" s="48">
        <v>684.32500000000005</v>
      </c>
      <c r="AH75" s="48">
        <v>684.32500000000005</v>
      </c>
      <c r="AI75" s="48">
        <v>684.32500000000005</v>
      </c>
      <c r="AJ75" s="48">
        <v>684.32500000000005</v>
      </c>
      <c r="AK75" s="48">
        <v>684.32500000000005</v>
      </c>
      <c r="AL75" s="48">
        <v>684.32500000000005</v>
      </c>
      <c r="AM75" s="48">
        <v>930.0625</v>
      </c>
      <c r="AN75" s="48">
        <v>930.0625</v>
      </c>
      <c r="AO75" s="48">
        <v>930.0625</v>
      </c>
      <c r="AP75" s="48">
        <v>930.0625</v>
      </c>
      <c r="AQ75" s="48">
        <v>752.75</v>
      </c>
      <c r="AR75" s="48">
        <v>752.75</v>
      </c>
      <c r="AS75" s="48">
        <v>752.75</v>
      </c>
      <c r="AT75" s="48">
        <v>752.75</v>
      </c>
      <c r="AU75" s="48">
        <v>1106.1125</v>
      </c>
      <c r="AV75" s="48">
        <v>1106.1125</v>
      </c>
      <c r="AW75" s="48">
        <v>1106.1125</v>
      </c>
      <c r="AX75" s="48">
        <v>1106.1125</v>
      </c>
      <c r="AY75" s="48">
        <v>1106.1125</v>
      </c>
      <c r="AZ75" s="48">
        <v>1167.0875000000001</v>
      </c>
      <c r="BA75" s="48">
        <v>1167.0875000000001</v>
      </c>
      <c r="BB75" s="48">
        <v>1167.0875000000001</v>
      </c>
      <c r="BC75" s="48">
        <v>1167.0875000000001</v>
      </c>
      <c r="BD75" s="23">
        <f t="shared" si="11"/>
        <v>7922.1806828800009</v>
      </c>
    </row>
    <row r="76" spans="1:56" x14ac:dyDescent="0.3">
      <c r="A76" s="1" t="s">
        <v>74</v>
      </c>
      <c r="B76" s="32" t="s">
        <v>77</v>
      </c>
      <c r="C76" s="16">
        <v>218515.15</v>
      </c>
      <c r="D76" s="23">
        <v>3200</v>
      </c>
      <c r="E76" s="48">
        <v>4200</v>
      </c>
      <c r="F76" s="48">
        <v>4000</v>
      </c>
      <c r="G76" s="48">
        <v>4100</v>
      </c>
      <c r="H76" s="48">
        <v>4700</v>
      </c>
      <c r="I76" s="48">
        <v>4600</v>
      </c>
      <c r="J76" s="48">
        <v>4500</v>
      </c>
      <c r="K76" s="48">
        <v>4400</v>
      </c>
      <c r="L76" s="48">
        <v>4300</v>
      </c>
      <c r="M76" s="48">
        <v>4300</v>
      </c>
      <c r="N76" s="48">
        <v>4400</v>
      </c>
      <c r="O76" s="48">
        <v>4500</v>
      </c>
      <c r="P76" s="48">
        <v>4300</v>
      </c>
      <c r="Q76" s="48">
        <v>4450</v>
      </c>
      <c r="R76" s="48">
        <v>5300</v>
      </c>
      <c r="S76" s="48">
        <v>5200</v>
      </c>
      <c r="T76" s="48">
        <v>5150</v>
      </c>
      <c r="U76" s="48">
        <v>5300</v>
      </c>
      <c r="V76" s="48">
        <v>4872.2999999999993</v>
      </c>
      <c r="W76" s="48">
        <v>4872.2999999999993</v>
      </c>
      <c r="X76" s="48">
        <v>4872.2999999999993</v>
      </c>
      <c r="Y76" s="48">
        <v>5104.3050000000003</v>
      </c>
      <c r="Z76" s="48">
        <v>5104.3050000000003</v>
      </c>
      <c r="AA76" s="48">
        <v>5104.3050000000003</v>
      </c>
      <c r="AB76" s="48">
        <v>6125.1749999999993</v>
      </c>
      <c r="AC76" s="48">
        <v>6125.1749999999993</v>
      </c>
      <c r="AD76" s="48">
        <v>5104.3050000000003</v>
      </c>
      <c r="AE76" s="48">
        <v>5104.3050000000003</v>
      </c>
      <c r="AF76" s="48">
        <v>5104.3050000000003</v>
      </c>
      <c r="AG76" s="48">
        <v>5104.3050000000003</v>
      </c>
      <c r="AH76" s="48">
        <v>5104.3050000000003</v>
      </c>
      <c r="AI76" s="48">
        <v>5104.3050000000003</v>
      </c>
      <c r="AJ76" s="48">
        <v>5104.3050000000003</v>
      </c>
      <c r="AK76" s="48">
        <v>5104.3050000000003</v>
      </c>
      <c r="AL76" s="48">
        <v>5104.3050000000003</v>
      </c>
      <c r="AM76" s="48">
        <v>6937.2150000000001</v>
      </c>
      <c r="AN76" s="48">
        <v>6937.2150000000001</v>
      </c>
      <c r="AO76" s="48">
        <v>6937.2150000000001</v>
      </c>
      <c r="AP76" s="48">
        <v>6937.2150000000001</v>
      </c>
      <c r="AQ76" s="48">
        <v>5614.74</v>
      </c>
      <c r="AR76" s="48">
        <v>5614.74</v>
      </c>
      <c r="AS76" s="48">
        <v>5614.74</v>
      </c>
      <c r="AT76" s="48">
        <v>5614.74</v>
      </c>
      <c r="AU76" s="48">
        <v>8250.42</v>
      </c>
      <c r="AV76" s="48">
        <v>8250.42</v>
      </c>
      <c r="AW76" s="48">
        <v>8250.42</v>
      </c>
      <c r="AX76" s="48">
        <v>8250.42</v>
      </c>
      <c r="AY76" s="48">
        <v>8250.42</v>
      </c>
      <c r="AZ76" s="48">
        <v>8705.16</v>
      </c>
      <c r="BA76" s="48">
        <v>8705.16</v>
      </c>
      <c r="BB76" s="48">
        <v>8705.16</v>
      </c>
      <c r="BC76" s="48">
        <v>8705.16</v>
      </c>
      <c r="BD76" s="23">
        <f t="shared" si="11"/>
        <v>71438.669962499946</v>
      </c>
    </row>
    <row r="77" spans="1:56" x14ac:dyDescent="0.3">
      <c r="A77" s="1" t="s">
        <v>74</v>
      </c>
      <c r="B77" s="32" t="s">
        <v>78</v>
      </c>
      <c r="C77" s="16">
        <v>37543.86</v>
      </c>
      <c r="D77" s="23">
        <v>4500</v>
      </c>
      <c r="E77" s="48">
        <v>4000</v>
      </c>
      <c r="F77" s="48">
        <v>4200</v>
      </c>
      <c r="G77" s="48">
        <v>4500</v>
      </c>
      <c r="H77" s="48">
        <v>4200</v>
      </c>
      <c r="I77" s="48">
        <v>5070</v>
      </c>
      <c r="J77" s="48">
        <v>5000</v>
      </c>
      <c r="K77" s="48">
        <v>5060</v>
      </c>
      <c r="L77" s="48">
        <v>5000</v>
      </c>
      <c r="M77" s="48">
        <v>4500</v>
      </c>
      <c r="N77" s="48">
        <v>4300</v>
      </c>
      <c r="O77" s="48">
        <v>4700</v>
      </c>
      <c r="P77" s="48">
        <v>4300</v>
      </c>
      <c r="Q77" s="48">
        <v>4500</v>
      </c>
      <c r="R77" s="48">
        <v>5700</v>
      </c>
      <c r="S77" s="48">
        <v>5600</v>
      </c>
      <c r="T77" s="48">
        <v>5700</v>
      </c>
      <c r="U77" s="48">
        <v>5500</v>
      </c>
      <c r="V77" s="48">
        <v>5297.06</v>
      </c>
      <c r="W77" s="48">
        <v>5297.06</v>
      </c>
      <c r="X77" s="48">
        <v>5297.06</v>
      </c>
      <c r="Y77" s="48">
        <v>5549.3</v>
      </c>
      <c r="Z77" s="48">
        <v>5549.3</v>
      </c>
      <c r="AA77" s="48">
        <v>5549.3</v>
      </c>
      <c r="AB77" s="48">
        <v>6659.16</v>
      </c>
      <c r="AC77" s="48">
        <v>6659.16</v>
      </c>
      <c r="AD77" s="48">
        <v>5549.3</v>
      </c>
      <c r="AE77" s="48">
        <v>5549.3</v>
      </c>
      <c r="AF77" s="48">
        <v>5549.3</v>
      </c>
      <c r="AG77" s="48">
        <v>5549.3</v>
      </c>
      <c r="AH77" s="48">
        <v>5549.3</v>
      </c>
      <c r="AI77" s="48">
        <v>5549.3</v>
      </c>
      <c r="AJ77" s="48">
        <v>5549.3</v>
      </c>
      <c r="AK77" s="48">
        <v>5549.3</v>
      </c>
      <c r="AL77" s="48">
        <v>5549.3</v>
      </c>
      <c r="AM77" s="48">
        <v>7542.01</v>
      </c>
      <c r="AN77" s="48">
        <v>7542.01</v>
      </c>
      <c r="AO77" s="48">
        <v>7542.01</v>
      </c>
      <c r="AP77" s="48">
        <v>7542.01</v>
      </c>
      <c r="AQ77" s="48">
        <v>6104.23</v>
      </c>
      <c r="AR77" s="48">
        <v>6104.23</v>
      </c>
      <c r="AS77" s="48">
        <v>6104.23</v>
      </c>
      <c r="AT77" s="48">
        <v>6104.23</v>
      </c>
      <c r="AU77" s="48">
        <v>8969.69</v>
      </c>
      <c r="AV77" s="48">
        <v>8969.69</v>
      </c>
      <c r="AW77" s="48">
        <v>8969.69</v>
      </c>
      <c r="AX77" s="48">
        <v>8969.69</v>
      </c>
      <c r="AY77" s="48">
        <v>8969.69</v>
      </c>
      <c r="AZ77" s="48">
        <v>9464.08</v>
      </c>
      <c r="BA77" s="48">
        <v>9464.08</v>
      </c>
      <c r="BB77" s="48">
        <v>9464.08</v>
      </c>
      <c r="BC77" s="48">
        <v>9464.08</v>
      </c>
      <c r="BD77" s="23">
        <f t="shared" si="11"/>
        <v>44295.28250000003</v>
      </c>
    </row>
    <row r="78" spans="1:56" x14ac:dyDescent="0.3">
      <c r="A78" s="1" t="s">
        <v>74</v>
      </c>
      <c r="B78" s="32" t="s">
        <v>79</v>
      </c>
      <c r="C78" s="16">
        <v>24787.19</v>
      </c>
      <c r="D78" s="23">
        <v>350</v>
      </c>
      <c r="E78" s="48">
        <v>450</v>
      </c>
      <c r="F78" s="48">
        <v>400</v>
      </c>
      <c r="G78" s="48">
        <v>900</v>
      </c>
      <c r="H78" s="48">
        <v>700</v>
      </c>
      <c r="I78" s="48">
        <v>900</v>
      </c>
      <c r="J78" s="48">
        <v>1100</v>
      </c>
      <c r="K78" s="48">
        <v>700</v>
      </c>
      <c r="L78" s="48">
        <v>800</v>
      </c>
      <c r="M78" s="48">
        <v>900</v>
      </c>
      <c r="N78" s="48">
        <v>850</v>
      </c>
      <c r="O78" s="48">
        <v>950</v>
      </c>
      <c r="P78" s="48">
        <v>1000</v>
      </c>
      <c r="Q78" s="48">
        <v>900</v>
      </c>
      <c r="R78" s="48">
        <v>900</v>
      </c>
      <c r="S78" s="48">
        <v>800</v>
      </c>
      <c r="T78" s="48">
        <v>1000</v>
      </c>
      <c r="U78" s="48">
        <v>9500</v>
      </c>
      <c r="V78" s="48">
        <v>428.4</v>
      </c>
      <c r="W78" s="48">
        <v>428.4</v>
      </c>
      <c r="X78" s="48">
        <v>428.4</v>
      </c>
      <c r="Y78" s="48">
        <v>448.8</v>
      </c>
      <c r="Z78" s="48">
        <v>448.8</v>
      </c>
      <c r="AA78" s="48">
        <v>448.8</v>
      </c>
      <c r="AB78" s="48">
        <v>538.55999999999995</v>
      </c>
      <c r="AC78" s="48">
        <v>538.55999999999995</v>
      </c>
      <c r="AD78" s="48">
        <v>448.8</v>
      </c>
      <c r="AE78" s="48">
        <v>448.8</v>
      </c>
      <c r="AF78" s="48">
        <v>448.8</v>
      </c>
      <c r="AG78" s="48">
        <v>448.8</v>
      </c>
      <c r="AH78" s="48">
        <v>448.8</v>
      </c>
      <c r="AI78" s="48">
        <v>448.8</v>
      </c>
      <c r="AJ78" s="48">
        <v>448.8</v>
      </c>
      <c r="AK78" s="48">
        <v>448.8</v>
      </c>
      <c r="AL78" s="48">
        <v>448.8</v>
      </c>
      <c r="AM78" s="48">
        <v>609.96</v>
      </c>
      <c r="AN78" s="48">
        <v>609.96</v>
      </c>
      <c r="AO78" s="48">
        <v>609.96</v>
      </c>
      <c r="AP78" s="48">
        <v>609.96</v>
      </c>
      <c r="AQ78" s="48">
        <v>493.68</v>
      </c>
      <c r="AR78" s="48">
        <v>493.68</v>
      </c>
      <c r="AS78" s="48">
        <v>493.68</v>
      </c>
      <c r="AT78" s="48">
        <v>493.68</v>
      </c>
      <c r="AU78" s="48">
        <v>725.42</v>
      </c>
      <c r="AV78" s="48">
        <v>725.42</v>
      </c>
      <c r="AW78" s="48">
        <v>725.42</v>
      </c>
      <c r="AX78" s="48">
        <v>725.42</v>
      </c>
      <c r="AY78" s="48">
        <v>725.42</v>
      </c>
      <c r="AZ78" s="48">
        <v>765.41</v>
      </c>
      <c r="BA78" s="48">
        <v>765.41</v>
      </c>
      <c r="BB78" s="48">
        <v>765.41</v>
      </c>
      <c r="BC78" s="48">
        <v>765.41</v>
      </c>
      <c r="BD78" s="23">
        <f t="shared" si="11"/>
        <v>295299.46999999986</v>
      </c>
    </row>
    <row r="79" spans="1:56" x14ac:dyDescent="0.3">
      <c r="A79" s="1" t="s">
        <v>74</v>
      </c>
      <c r="B79" s="32" t="s">
        <v>80</v>
      </c>
      <c r="C79" s="16">
        <v>22022.05</v>
      </c>
      <c r="D79" s="23">
        <v>0</v>
      </c>
      <c r="E79" s="48">
        <v>700</v>
      </c>
      <c r="F79" s="48">
        <v>0</v>
      </c>
      <c r="G79" s="48">
        <v>700</v>
      </c>
      <c r="H79" s="48">
        <v>0</v>
      </c>
      <c r="I79" s="48">
        <v>700</v>
      </c>
      <c r="J79" s="48">
        <v>700</v>
      </c>
      <c r="K79" s="48">
        <v>0</v>
      </c>
      <c r="L79" s="48">
        <v>0</v>
      </c>
      <c r="M79" s="48">
        <v>1400</v>
      </c>
      <c r="N79" s="48">
        <v>0</v>
      </c>
      <c r="O79" s="48">
        <v>700</v>
      </c>
      <c r="P79" s="48">
        <v>0</v>
      </c>
      <c r="Q79" s="48">
        <v>0</v>
      </c>
      <c r="R79" s="48">
        <v>700</v>
      </c>
      <c r="S79" s="48">
        <v>0</v>
      </c>
      <c r="T79" s="48">
        <v>1500</v>
      </c>
      <c r="U79" s="48">
        <v>0</v>
      </c>
      <c r="V79" s="48">
        <v>1201.3499999999999</v>
      </c>
      <c r="W79" s="48">
        <v>1201.3499999999999</v>
      </c>
      <c r="X79" s="48">
        <v>1201.3499999999999</v>
      </c>
      <c r="Y79" s="48">
        <v>1258.55</v>
      </c>
      <c r="Z79" s="48">
        <v>1258.55</v>
      </c>
      <c r="AA79" s="48">
        <v>1258.55</v>
      </c>
      <c r="AB79" s="48">
        <v>1510.26</v>
      </c>
      <c r="AC79" s="48">
        <v>1510.26</v>
      </c>
      <c r="AD79" s="48">
        <v>1258.55</v>
      </c>
      <c r="AE79" s="48">
        <v>1258.55</v>
      </c>
      <c r="AF79" s="48">
        <v>1258.55</v>
      </c>
      <c r="AG79" s="48">
        <v>1258.55</v>
      </c>
      <c r="AH79" s="48">
        <v>1258.55</v>
      </c>
      <c r="AI79" s="48">
        <v>1258.55</v>
      </c>
      <c r="AJ79" s="48">
        <v>1258.55</v>
      </c>
      <c r="AK79" s="48">
        <v>1258.55</v>
      </c>
      <c r="AL79" s="48">
        <v>1258.55</v>
      </c>
      <c r="AM79" s="48">
        <v>1710.49</v>
      </c>
      <c r="AN79" s="48">
        <v>1710.49</v>
      </c>
      <c r="AO79" s="48">
        <v>1710.49</v>
      </c>
      <c r="AP79" s="48">
        <v>1710.49</v>
      </c>
      <c r="AQ79" s="48">
        <v>1384.41</v>
      </c>
      <c r="AR79" s="48">
        <v>1384.41</v>
      </c>
      <c r="AS79" s="48">
        <v>1384.41</v>
      </c>
      <c r="AT79" s="48">
        <v>1384.41</v>
      </c>
      <c r="AU79" s="48">
        <v>2034.28</v>
      </c>
      <c r="AV79" s="48">
        <v>2034.28</v>
      </c>
      <c r="AW79" s="48">
        <v>2034.28</v>
      </c>
      <c r="AX79" s="48">
        <v>2034.28</v>
      </c>
      <c r="AY79" s="48">
        <v>2034.28</v>
      </c>
      <c r="AZ79" s="48">
        <v>2146.41</v>
      </c>
      <c r="BA79" s="48">
        <v>2146.41</v>
      </c>
      <c r="BB79" s="48">
        <v>2146.41</v>
      </c>
      <c r="BC79" s="48">
        <v>2146.41</v>
      </c>
      <c r="BD79" s="23">
        <f t="shared" si="11"/>
        <v>319420.83</v>
      </c>
    </row>
    <row r="80" spans="1:56" x14ac:dyDescent="0.3">
      <c r="A80" s="1" t="s">
        <v>74</v>
      </c>
      <c r="B80" s="32" t="s">
        <v>81</v>
      </c>
      <c r="C80" s="16">
        <v>24178.57</v>
      </c>
      <c r="D80" s="23">
        <v>430</v>
      </c>
      <c r="E80" s="48">
        <v>450</v>
      </c>
      <c r="F80" s="48">
        <v>470</v>
      </c>
      <c r="G80" s="48">
        <v>420</v>
      </c>
      <c r="H80" s="48">
        <v>410</v>
      </c>
      <c r="I80" s="48">
        <v>430</v>
      </c>
      <c r="J80" s="48">
        <v>400</v>
      </c>
      <c r="K80" s="48">
        <v>460</v>
      </c>
      <c r="L80" s="48">
        <v>450</v>
      </c>
      <c r="M80" s="48">
        <v>480</v>
      </c>
      <c r="N80" s="48">
        <v>400</v>
      </c>
      <c r="O80" s="48">
        <v>430</v>
      </c>
      <c r="P80" s="48">
        <v>420</v>
      </c>
      <c r="Q80" s="48">
        <v>440</v>
      </c>
      <c r="R80" s="48">
        <v>430</v>
      </c>
      <c r="S80" s="48">
        <v>450</v>
      </c>
      <c r="T80" s="48">
        <v>410</v>
      </c>
      <c r="U80" s="48">
        <v>425</v>
      </c>
      <c r="V80" s="48">
        <v>553.32000000000005</v>
      </c>
      <c r="W80" s="48">
        <v>553.32000000000005</v>
      </c>
      <c r="X80" s="48">
        <v>553.32000000000005</v>
      </c>
      <c r="Y80" s="48">
        <v>579.66999999999996</v>
      </c>
      <c r="Z80" s="48">
        <v>579.66999999999996</v>
      </c>
      <c r="AA80" s="48">
        <v>579.66999999999996</v>
      </c>
      <c r="AB80" s="48">
        <v>695.6</v>
      </c>
      <c r="AC80" s="48">
        <v>695.6</v>
      </c>
      <c r="AD80" s="48">
        <v>579.66999999999996</v>
      </c>
      <c r="AE80" s="48">
        <v>579.66999999999996</v>
      </c>
      <c r="AF80" s="48">
        <v>579.66999999999996</v>
      </c>
      <c r="AG80" s="48">
        <v>579.66999999999996</v>
      </c>
      <c r="AH80" s="48">
        <v>579.66999999999996</v>
      </c>
      <c r="AI80" s="48">
        <v>579.66999999999996</v>
      </c>
      <c r="AJ80" s="48">
        <v>579.66999999999996</v>
      </c>
      <c r="AK80" s="48">
        <v>579.66999999999996</v>
      </c>
      <c r="AL80" s="48">
        <v>579.66999999999996</v>
      </c>
      <c r="AM80" s="48">
        <v>787.82</v>
      </c>
      <c r="AN80" s="48">
        <v>787.82</v>
      </c>
      <c r="AO80" s="48">
        <v>787.82</v>
      </c>
      <c r="AP80" s="48">
        <v>787.82</v>
      </c>
      <c r="AQ80" s="48">
        <v>637.63</v>
      </c>
      <c r="AR80" s="48">
        <v>637.63</v>
      </c>
      <c r="AS80" s="48">
        <v>637.63</v>
      </c>
      <c r="AT80" s="48">
        <v>637.63</v>
      </c>
      <c r="AU80" s="48">
        <v>936.95</v>
      </c>
      <c r="AV80" s="48">
        <v>936.95</v>
      </c>
      <c r="AW80" s="48">
        <v>936.95</v>
      </c>
      <c r="AX80" s="48">
        <v>936.95</v>
      </c>
      <c r="AY80" s="48">
        <v>936.95</v>
      </c>
      <c r="AZ80" s="48">
        <v>988.6</v>
      </c>
      <c r="BA80" s="48">
        <v>988.6</v>
      </c>
      <c r="BB80" s="48">
        <v>988.6</v>
      </c>
      <c r="BC80" s="48">
        <v>988.6</v>
      </c>
      <c r="BD80" s="23">
        <f t="shared" si="11"/>
        <v>41951.22</v>
      </c>
    </row>
    <row r="81" spans="1:56" x14ac:dyDescent="0.3">
      <c r="A81" s="1" t="s">
        <v>74</v>
      </c>
      <c r="B81" s="32" t="s">
        <v>82</v>
      </c>
      <c r="C81" s="16">
        <v>1796</v>
      </c>
      <c r="D81" s="23">
        <v>160</v>
      </c>
      <c r="E81" s="48">
        <v>170</v>
      </c>
      <c r="F81" s="48">
        <v>165</v>
      </c>
      <c r="G81" s="48">
        <v>170</v>
      </c>
      <c r="H81" s="48">
        <v>180</v>
      </c>
      <c r="I81" s="48">
        <v>160</v>
      </c>
      <c r="J81" s="48">
        <v>165</v>
      </c>
      <c r="K81" s="48">
        <v>170</v>
      </c>
      <c r="L81" s="48">
        <v>160</v>
      </c>
      <c r="M81" s="48">
        <v>170</v>
      </c>
      <c r="N81" s="48">
        <v>150</v>
      </c>
      <c r="O81" s="48">
        <v>165</v>
      </c>
      <c r="P81" s="48">
        <v>155</v>
      </c>
      <c r="Q81" s="48">
        <v>170</v>
      </c>
      <c r="R81" s="48">
        <v>165</v>
      </c>
      <c r="S81" s="48">
        <v>150</v>
      </c>
      <c r="T81" s="48">
        <v>165</v>
      </c>
      <c r="U81" s="48">
        <v>170</v>
      </c>
      <c r="V81" s="48">
        <v>43.85</v>
      </c>
      <c r="W81" s="48">
        <v>43.85</v>
      </c>
      <c r="X81" s="48">
        <v>43.85</v>
      </c>
      <c r="Y81" s="48">
        <v>45.94</v>
      </c>
      <c r="Z81" s="48">
        <v>45.94</v>
      </c>
      <c r="AA81" s="48">
        <v>45.94</v>
      </c>
      <c r="AB81" s="48">
        <v>55.12</v>
      </c>
      <c r="AC81" s="48">
        <v>55.12</v>
      </c>
      <c r="AD81" s="48">
        <v>45.94</v>
      </c>
      <c r="AE81" s="48">
        <v>45.94</v>
      </c>
      <c r="AF81" s="48">
        <v>45.94</v>
      </c>
      <c r="AG81" s="48">
        <v>45.94</v>
      </c>
      <c r="AH81" s="48">
        <v>45.94</v>
      </c>
      <c r="AI81" s="48">
        <v>45.94</v>
      </c>
      <c r="AJ81" s="48">
        <v>45.94</v>
      </c>
      <c r="AK81" s="48">
        <v>45.94</v>
      </c>
      <c r="AL81" s="48">
        <v>45.94</v>
      </c>
      <c r="AM81" s="48">
        <v>62.43</v>
      </c>
      <c r="AN81" s="48">
        <v>62.43</v>
      </c>
      <c r="AO81" s="48">
        <v>62.43</v>
      </c>
      <c r="AP81" s="48">
        <v>62.43</v>
      </c>
      <c r="AQ81" s="48">
        <v>50.53</v>
      </c>
      <c r="AR81" s="48">
        <v>50.53</v>
      </c>
      <c r="AS81" s="48">
        <v>50.53</v>
      </c>
      <c r="AT81" s="48">
        <v>50.53</v>
      </c>
      <c r="AU81" s="48">
        <v>74.25</v>
      </c>
      <c r="AV81" s="48">
        <v>74.25</v>
      </c>
      <c r="AW81" s="48">
        <v>74.25</v>
      </c>
      <c r="AX81" s="48">
        <v>74.25</v>
      </c>
      <c r="AY81" s="48">
        <v>74.25</v>
      </c>
      <c r="AZ81" s="48">
        <v>78.34</v>
      </c>
      <c r="BA81" s="48">
        <v>78.34</v>
      </c>
      <c r="BB81" s="48">
        <v>78.34</v>
      </c>
      <c r="BC81" s="48">
        <v>78.34</v>
      </c>
      <c r="BD81" s="23">
        <f t="shared" si="11"/>
        <v>59963.810000000012</v>
      </c>
    </row>
    <row r="82" spans="1:56" x14ac:dyDescent="0.3">
      <c r="A82" s="1" t="s">
        <v>74</v>
      </c>
      <c r="B82" s="32" t="s">
        <v>83</v>
      </c>
      <c r="C82" s="16">
        <v>10296.56</v>
      </c>
      <c r="D82" s="23">
        <v>0</v>
      </c>
      <c r="E82" s="48">
        <v>0</v>
      </c>
      <c r="F82" s="48">
        <v>0</v>
      </c>
      <c r="G82" s="48">
        <v>0</v>
      </c>
      <c r="H82" s="48">
        <v>0</v>
      </c>
      <c r="I82" s="48">
        <v>0</v>
      </c>
      <c r="J82" s="48">
        <v>2300</v>
      </c>
      <c r="K82" s="48">
        <v>0</v>
      </c>
      <c r="L82" s="48">
        <v>0</v>
      </c>
      <c r="M82" s="48">
        <v>0</v>
      </c>
      <c r="N82" s="48">
        <v>2200</v>
      </c>
      <c r="O82" s="48">
        <v>0</v>
      </c>
      <c r="P82" s="48">
        <v>0</v>
      </c>
      <c r="Q82" s="48">
        <v>0</v>
      </c>
      <c r="R82" s="48">
        <v>0</v>
      </c>
      <c r="S82" s="48">
        <v>1568</v>
      </c>
      <c r="T82" s="48">
        <v>0</v>
      </c>
      <c r="U82" s="48">
        <v>0</v>
      </c>
      <c r="V82" s="48">
        <v>0</v>
      </c>
      <c r="W82" s="48">
        <v>0</v>
      </c>
      <c r="X82" s="48">
        <v>0</v>
      </c>
      <c r="Y82" s="48">
        <v>500</v>
      </c>
      <c r="Z82" s="48">
        <v>500</v>
      </c>
      <c r="AA82" s="48">
        <v>500</v>
      </c>
      <c r="AB82" s="48">
        <v>0</v>
      </c>
      <c r="AC82" s="48">
        <v>500</v>
      </c>
      <c r="AD82" s="48">
        <v>0</v>
      </c>
      <c r="AE82" s="48">
        <v>0</v>
      </c>
      <c r="AF82" s="48">
        <v>0</v>
      </c>
      <c r="AG82" s="48">
        <v>0</v>
      </c>
      <c r="AH82" s="48">
        <v>500</v>
      </c>
      <c r="AI82" s="48">
        <v>0</v>
      </c>
      <c r="AJ82" s="48">
        <v>0</v>
      </c>
      <c r="AK82" s="48">
        <v>0</v>
      </c>
      <c r="AL82" s="48">
        <v>0</v>
      </c>
      <c r="AM82" s="48">
        <v>500</v>
      </c>
      <c r="AN82" s="48">
        <v>0</v>
      </c>
      <c r="AO82" s="48">
        <v>0</v>
      </c>
      <c r="AP82" s="48">
        <v>0</v>
      </c>
      <c r="AQ82" s="48">
        <v>0</v>
      </c>
      <c r="AR82" s="48">
        <v>500</v>
      </c>
      <c r="AS82" s="48">
        <v>0</v>
      </c>
      <c r="AT82" s="48">
        <v>0</v>
      </c>
      <c r="AU82" s="48">
        <v>0</v>
      </c>
      <c r="AV82" s="48">
        <v>0</v>
      </c>
      <c r="AW82" s="48">
        <v>500</v>
      </c>
      <c r="AX82" s="48">
        <v>500</v>
      </c>
      <c r="AY82" s="48">
        <v>1000</v>
      </c>
      <c r="AZ82" s="48">
        <v>500</v>
      </c>
      <c r="BA82" s="48">
        <v>0</v>
      </c>
      <c r="BB82" s="48">
        <v>0</v>
      </c>
      <c r="BC82" s="48">
        <v>0</v>
      </c>
      <c r="BD82" s="23">
        <f t="shared" si="11"/>
        <v>32153.149999999998</v>
      </c>
    </row>
    <row r="83" spans="1:56" x14ac:dyDescent="0.3">
      <c r="A83" s="1" t="s">
        <v>74</v>
      </c>
      <c r="B83" s="32" t="s">
        <v>84</v>
      </c>
      <c r="C83" s="16">
        <v>34323.660000000003</v>
      </c>
      <c r="D83" s="23">
        <v>400</v>
      </c>
      <c r="E83" s="48">
        <v>250</v>
      </c>
      <c r="F83" s="48">
        <v>350</v>
      </c>
      <c r="G83" s="48">
        <v>250</v>
      </c>
      <c r="H83" s="48">
        <v>200</v>
      </c>
      <c r="I83" s="48">
        <v>350</v>
      </c>
      <c r="J83" s="48">
        <v>400</v>
      </c>
      <c r="K83" s="48">
        <v>350</v>
      </c>
      <c r="L83" s="48">
        <v>250</v>
      </c>
      <c r="M83" s="48">
        <v>350</v>
      </c>
      <c r="N83" s="48">
        <v>320</v>
      </c>
      <c r="O83" s="48">
        <v>280</v>
      </c>
      <c r="P83" s="48">
        <v>320</v>
      </c>
      <c r="Q83" s="48">
        <v>440</v>
      </c>
      <c r="R83" s="48">
        <v>380</v>
      </c>
      <c r="S83" s="48">
        <v>410</v>
      </c>
      <c r="T83" s="48">
        <v>420</v>
      </c>
      <c r="U83" s="48">
        <v>350</v>
      </c>
      <c r="V83" s="48">
        <v>254.72</v>
      </c>
      <c r="W83" s="48">
        <v>254.72</v>
      </c>
      <c r="X83" s="48">
        <v>254.72</v>
      </c>
      <c r="Y83" s="48">
        <v>266.85000000000002</v>
      </c>
      <c r="Z83" s="48">
        <v>266.85000000000002</v>
      </c>
      <c r="AA83" s="48">
        <v>266.85000000000002</v>
      </c>
      <c r="AB83" s="48">
        <v>320.22000000000003</v>
      </c>
      <c r="AC83" s="48">
        <v>320.22000000000003</v>
      </c>
      <c r="AD83" s="48">
        <v>266.85000000000002</v>
      </c>
      <c r="AE83" s="48">
        <v>266.85000000000002</v>
      </c>
      <c r="AF83" s="48">
        <v>266.85000000000002</v>
      </c>
      <c r="AG83" s="48">
        <v>266.85000000000002</v>
      </c>
      <c r="AH83" s="48">
        <v>266.85000000000002</v>
      </c>
      <c r="AI83" s="48">
        <v>266.85000000000002</v>
      </c>
      <c r="AJ83" s="48">
        <v>266.85000000000002</v>
      </c>
      <c r="AK83" s="48">
        <v>266.85000000000002</v>
      </c>
      <c r="AL83" s="48">
        <v>266.85000000000002</v>
      </c>
      <c r="AM83" s="48">
        <v>362.67</v>
      </c>
      <c r="AN83" s="48">
        <v>362.67</v>
      </c>
      <c r="AO83" s="48">
        <v>362.67</v>
      </c>
      <c r="AP83" s="48">
        <v>362.67</v>
      </c>
      <c r="AQ83" s="48">
        <v>293.52999999999997</v>
      </c>
      <c r="AR83" s="48">
        <v>293.52999999999997</v>
      </c>
      <c r="AS83" s="48">
        <v>293.52999999999997</v>
      </c>
      <c r="AT83" s="48">
        <v>293.52999999999997</v>
      </c>
      <c r="AU83" s="48">
        <v>431.33</v>
      </c>
      <c r="AV83" s="48">
        <v>431.33</v>
      </c>
      <c r="AW83" s="48">
        <v>431.33</v>
      </c>
      <c r="AX83" s="48">
        <v>431.33</v>
      </c>
      <c r="AY83" s="48">
        <v>431.33</v>
      </c>
      <c r="AZ83" s="48">
        <v>455.1</v>
      </c>
      <c r="BA83" s="48">
        <v>455.1</v>
      </c>
      <c r="BB83" s="48">
        <v>455.1</v>
      </c>
      <c r="BC83" s="48">
        <v>455.1</v>
      </c>
      <c r="BD83" s="23">
        <f t="shared" si="11"/>
        <v>4889.5199999999995</v>
      </c>
    </row>
    <row r="84" spans="1:56" x14ac:dyDescent="0.3">
      <c r="A84" s="1" t="s">
        <v>74</v>
      </c>
      <c r="B84" s="32" t="s">
        <v>85</v>
      </c>
      <c r="C84" s="16">
        <v>7732.71</v>
      </c>
      <c r="D84" s="23">
        <v>160</v>
      </c>
      <c r="E84" s="48">
        <v>170</v>
      </c>
      <c r="F84" s="48">
        <v>140</v>
      </c>
      <c r="G84" s="48">
        <v>150</v>
      </c>
      <c r="H84" s="48">
        <v>160</v>
      </c>
      <c r="I84" s="48">
        <v>180</v>
      </c>
      <c r="J84" s="48">
        <v>170</v>
      </c>
      <c r="K84" s="48">
        <v>160</v>
      </c>
      <c r="L84" s="48">
        <v>155</v>
      </c>
      <c r="M84" s="48">
        <v>175</v>
      </c>
      <c r="N84" s="48">
        <v>165</v>
      </c>
      <c r="O84" s="48">
        <v>150</v>
      </c>
      <c r="P84" s="48">
        <v>145</v>
      </c>
      <c r="Q84" s="48">
        <v>140</v>
      </c>
      <c r="R84" s="48">
        <v>160</v>
      </c>
      <c r="S84" s="48">
        <v>180</v>
      </c>
      <c r="T84" s="48">
        <v>150</v>
      </c>
      <c r="U84" s="48">
        <v>130</v>
      </c>
      <c r="V84" s="48">
        <v>122.93</v>
      </c>
      <c r="W84" s="48">
        <v>122.93</v>
      </c>
      <c r="X84" s="48">
        <v>122.93</v>
      </c>
      <c r="Y84" s="48">
        <v>128.79</v>
      </c>
      <c r="Z84" s="48">
        <v>128.79</v>
      </c>
      <c r="AA84" s="48">
        <v>128.79</v>
      </c>
      <c r="AB84" s="48">
        <v>154.55000000000001</v>
      </c>
      <c r="AC84" s="48">
        <v>154.55000000000001</v>
      </c>
      <c r="AD84" s="48">
        <v>128.79</v>
      </c>
      <c r="AE84" s="48">
        <v>128.79</v>
      </c>
      <c r="AF84" s="48">
        <v>128.79</v>
      </c>
      <c r="AG84" s="48">
        <v>128.79</v>
      </c>
      <c r="AH84" s="48">
        <v>128.79</v>
      </c>
      <c r="AI84" s="48">
        <v>128.79</v>
      </c>
      <c r="AJ84" s="48">
        <v>128.79</v>
      </c>
      <c r="AK84" s="48">
        <v>128.79</v>
      </c>
      <c r="AL84" s="48">
        <v>128.79</v>
      </c>
      <c r="AM84" s="48">
        <v>175.03</v>
      </c>
      <c r="AN84" s="48">
        <v>175.03</v>
      </c>
      <c r="AO84" s="48">
        <v>175.03</v>
      </c>
      <c r="AP84" s="48">
        <v>175.03</v>
      </c>
      <c r="AQ84" s="48">
        <v>141.66999999999999</v>
      </c>
      <c r="AR84" s="48">
        <v>141.66999999999999</v>
      </c>
      <c r="AS84" s="48">
        <v>141.66999999999999</v>
      </c>
      <c r="AT84" s="48">
        <v>141.66999999999999</v>
      </c>
      <c r="AU84" s="48">
        <v>208.17</v>
      </c>
      <c r="AV84" s="48">
        <v>208.17</v>
      </c>
      <c r="AW84" s="48">
        <v>208.17</v>
      </c>
      <c r="AX84" s="48">
        <v>208.17</v>
      </c>
      <c r="AY84" s="48">
        <v>208.17</v>
      </c>
      <c r="AZ84" s="48">
        <v>219.64</v>
      </c>
      <c r="BA84" s="48">
        <v>219.64</v>
      </c>
      <c r="BB84" s="48">
        <v>219.64</v>
      </c>
      <c r="BC84" s="48">
        <v>219.64</v>
      </c>
      <c r="BD84" s="23">
        <f t="shared" si="11"/>
        <v>12068</v>
      </c>
    </row>
    <row r="85" spans="1:56" x14ac:dyDescent="0.3">
      <c r="A85" s="1" t="s">
        <v>74</v>
      </c>
      <c r="B85" s="32" t="s">
        <v>86</v>
      </c>
      <c r="C85" s="16">
        <v>3052</v>
      </c>
      <c r="D85" s="23">
        <v>0</v>
      </c>
      <c r="E85" s="48">
        <v>0</v>
      </c>
      <c r="F85" s="48">
        <v>0</v>
      </c>
      <c r="G85" s="48">
        <v>0</v>
      </c>
      <c r="H85" s="48">
        <v>0</v>
      </c>
      <c r="I85" s="48">
        <v>400</v>
      </c>
      <c r="J85" s="48">
        <v>0</v>
      </c>
      <c r="K85" s="48">
        <v>0</v>
      </c>
      <c r="L85" s="48">
        <v>0</v>
      </c>
      <c r="M85" s="48">
        <v>0</v>
      </c>
      <c r="N85" s="48">
        <v>0</v>
      </c>
      <c r="O85" s="48">
        <v>400</v>
      </c>
      <c r="P85" s="48">
        <v>0</v>
      </c>
      <c r="Q85" s="48">
        <v>0</v>
      </c>
      <c r="R85" s="48">
        <v>0</v>
      </c>
      <c r="S85" s="48">
        <v>400</v>
      </c>
      <c r="T85" s="48">
        <v>0</v>
      </c>
      <c r="U85" s="48">
        <v>0</v>
      </c>
      <c r="V85" s="48">
        <v>0</v>
      </c>
      <c r="W85" s="48">
        <v>30</v>
      </c>
      <c r="X85" s="48">
        <v>30</v>
      </c>
      <c r="Y85" s="48">
        <v>40</v>
      </c>
      <c r="Z85" s="48">
        <v>40</v>
      </c>
      <c r="AA85" s="48">
        <v>30</v>
      </c>
      <c r="AB85" s="48">
        <v>50</v>
      </c>
      <c r="AC85" s="48">
        <v>50</v>
      </c>
      <c r="AD85" s="48">
        <v>50</v>
      </c>
      <c r="AE85" s="48">
        <v>30</v>
      </c>
      <c r="AF85" s="48">
        <v>30</v>
      </c>
      <c r="AG85" s="48">
        <v>30</v>
      </c>
      <c r="AH85" s="48">
        <v>30</v>
      </c>
      <c r="AI85" s="48">
        <v>20</v>
      </c>
      <c r="AJ85" s="48">
        <v>20</v>
      </c>
      <c r="AK85" s="48">
        <v>30</v>
      </c>
      <c r="AL85" s="48">
        <v>30</v>
      </c>
      <c r="AM85" s="48">
        <v>50</v>
      </c>
      <c r="AN85" s="48">
        <v>50</v>
      </c>
      <c r="AO85" s="48">
        <v>50</v>
      </c>
      <c r="AP85" s="48">
        <v>50</v>
      </c>
      <c r="AQ85" s="48">
        <v>50</v>
      </c>
      <c r="AR85" s="48">
        <v>50</v>
      </c>
      <c r="AS85" s="48">
        <v>50</v>
      </c>
      <c r="AT85" s="48">
        <v>50</v>
      </c>
      <c r="AU85" s="48">
        <v>50</v>
      </c>
      <c r="AV85" s="48">
        <v>50</v>
      </c>
      <c r="AW85" s="48">
        <v>50</v>
      </c>
      <c r="AX85" s="48">
        <v>50</v>
      </c>
      <c r="AY85" s="48">
        <v>50</v>
      </c>
      <c r="AZ85" s="48">
        <v>50</v>
      </c>
      <c r="BA85" s="48">
        <v>50</v>
      </c>
      <c r="BB85" s="48">
        <v>50</v>
      </c>
      <c r="BC85" s="48">
        <v>50</v>
      </c>
      <c r="BD85" s="23">
        <f t="shared" si="11"/>
        <v>17278.650000000005</v>
      </c>
    </row>
    <row r="86" spans="1:56" x14ac:dyDescent="0.3">
      <c r="A86" s="1" t="s">
        <v>74</v>
      </c>
      <c r="B86" s="32" t="s">
        <v>87</v>
      </c>
      <c r="C86" s="16">
        <v>2805.62</v>
      </c>
      <c r="D86" s="23">
        <v>90</v>
      </c>
      <c r="E86" s="48">
        <v>80</v>
      </c>
      <c r="F86" s="48">
        <v>70</v>
      </c>
      <c r="G86" s="48">
        <v>90</v>
      </c>
      <c r="H86" s="48">
        <v>80</v>
      </c>
      <c r="I86" s="48">
        <v>160</v>
      </c>
      <c r="J86" s="48">
        <v>140</v>
      </c>
      <c r="K86" s="48">
        <v>160</v>
      </c>
      <c r="L86" s="48">
        <v>155</v>
      </c>
      <c r="M86" s="48">
        <v>160</v>
      </c>
      <c r="N86" s="48">
        <v>140</v>
      </c>
      <c r="O86" s="48">
        <v>160</v>
      </c>
      <c r="P86" s="48">
        <v>155</v>
      </c>
      <c r="Q86" s="48">
        <v>70</v>
      </c>
      <c r="R86" s="48">
        <v>90</v>
      </c>
      <c r="S86" s="48">
        <v>80</v>
      </c>
      <c r="T86" s="48">
        <v>160</v>
      </c>
      <c r="U86" s="48">
        <v>140</v>
      </c>
      <c r="V86" s="48">
        <v>997.5</v>
      </c>
      <c r="W86" s="48">
        <v>997.5</v>
      </c>
      <c r="X86" s="48">
        <v>997.5</v>
      </c>
      <c r="Y86" s="48">
        <v>1045</v>
      </c>
      <c r="Z86" s="48">
        <v>1045</v>
      </c>
      <c r="AA86" s="48">
        <v>1045</v>
      </c>
      <c r="AB86" s="48">
        <v>1254</v>
      </c>
      <c r="AC86" s="48">
        <v>1254</v>
      </c>
      <c r="AD86" s="48">
        <v>1045</v>
      </c>
      <c r="AE86" s="48">
        <v>1045</v>
      </c>
      <c r="AF86" s="48">
        <v>1045</v>
      </c>
      <c r="AG86" s="48">
        <v>1045</v>
      </c>
      <c r="AH86" s="48">
        <v>1045</v>
      </c>
      <c r="AI86" s="48">
        <v>1045</v>
      </c>
      <c r="AJ86" s="48">
        <v>1045</v>
      </c>
      <c r="AK86" s="48">
        <v>1045</v>
      </c>
      <c r="AL86" s="48">
        <v>1045</v>
      </c>
      <c r="AM86" s="48">
        <v>1420.25</v>
      </c>
      <c r="AN86" s="48">
        <v>1420.25</v>
      </c>
      <c r="AO86" s="48">
        <v>1420.25</v>
      </c>
      <c r="AP86" s="48">
        <v>1420.25</v>
      </c>
      <c r="AQ86" s="48">
        <v>1149.5</v>
      </c>
      <c r="AR86" s="48">
        <v>1149.5</v>
      </c>
      <c r="AS86" s="48">
        <v>1149.5</v>
      </c>
      <c r="AT86" s="48">
        <v>1149.5</v>
      </c>
      <c r="AU86" s="48">
        <v>1149.5</v>
      </c>
      <c r="AV86" s="48">
        <v>1689.1</v>
      </c>
      <c r="AW86" s="48">
        <v>1149.5</v>
      </c>
      <c r="AX86" s="48">
        <v>1689.1</v>
      </c>
      <c r="AY86" s="48">
        <v>1149.5</v>
      </c>
      <c r="AZ86" s="48">
        <v>1782.2</v>
      </c>
      <c r="BA86" s="48">
        <v>1689.1</v>
      </c>
      <c r="BB86" s="48">
        <v>1689.1</v>
      </c>
      <c r="BC86" s="48">
        <v>1149.5</v>
      </c>
      <c r="BD86" s="23">
        <f t="shared" si="11"/>
        <v>8249.58</v>
      </c>
    </row>
    <row r="87" spans="1:56" x14ac:dyDescent="0.3">
      <c r="A87" s="1" t="s">
        <v>74</v>
      </c>
      <c r="B87" s="32" t="s">
        <v>88</v>
      </c>
      <c r="C87" s="16">
        <v>0</v>
      </c>
      <c r="D87" s="23">
        <v>0</v>
      </c>
      <c r="E87" s="48">
        <v>0</v>
      </c>
      <c r="F87" s="48">
        <v>0</v>
      </c>
      <c r="G87" s="48">
        <v>0</v>
      </c>
      <c r="H87" s="48">
        <v>0</v>
      </c>
      <c r="I87" s="48">
        <v>0</v>
      </c>
      <c r="J87" s="48">
        <v>0</v>
      </c>
      <c r="K87" s="48">
        <v>0</v>
      </c>
      <c r="L87" s="48">
        <v>0</v>
      </c>
      <c r="M87" s="48">
        <v>0</v>
      </c>
      <c r="N87" s="48">
        <v>0</v>
      </c>
      <c r="O87" s="48">
        <v>0</v>
      </c>
      <c r="P87" s="48">
        <v>0</v>
      </c>
      <c r="Q87" s="48">
        <v>0</v>
      </c>
      <c r="R87" s="48">
        <v>0</v>
      </c>
      <c r="S87" s="48">
        <v>0</v>
      </c>
      <c r="T87" s="48">
        <v>0</v>
      </c>
      <c r="U87" s="48">
        <v>0</v>
      </c>
      <c r="V87" s="48">
        <v>0</v>
      </c>
      <c r="W87" s="48">
        <v>0</v>
      </c>
      <c r="X87" s="48">
        <v>0</v>
      </c>
      <c r="Y87" s="48">
        <v>0</v>
      </c>
      <c r="Z87" s="48">
        <v>0</v>
      </c>
      <c r="AA87" s="48">
        <v>0</v>
      </c>
      <c r="AB87" s="48">
        <v>0</v>
      </c>
      <c r="AC87" s="48">
        <v>0</v>
      </c>
      <c r="AD87" s="48">
        <v>0</v>
      </c>
      <c r="AE87" s="48">
        <v>0</v>
      </c>
      <c r="AF87" s="48">
        <v>0</v>
      </c>
      <c r="AG87" s="48">
        <v>0</v>
      </c>
      <c r="AH87" s="48">
        <v>0</v>
      </c>
      <c r="AI87" s="48">
        <v>0</v>
      </c>
      <c r="AJ87" s="48">
        <v>0</v>
      </c>
      <c r="AK87" s="48">
        <v>0</v>
      </c>
      <c r="AL87" s="48">
        <v>0</v>
      </c>
      <c r="AM87" s="48">
        <v>0</v>
      </c>
      <c r="AN87" s="48">
        <v>0</v>
      </c>
      <c r="AO87" s="48">
        <v>0</v>
      </c>
      <c r="AP87" s="48">
        <v>0</v>
      </c>
      <c r="AQ87" s="48">
        <v>0</v>
      </c>
      <c r="AR87" s="48">
        <v>0</v>
      </c>
      <c r="AS87" s="48">
        <v>0</v>
      </c>
      <c r="AT87" s="48">
        <v>0</v>
      </c>
      <c r="AU87" s="48">
        <v>0</v>
      </c>
      <c r="AV87" s="48">
        <v>0</v>
      </c>
      <c r="AW87" s="48">
        <v>0</v>
      </c>
      <c r="AX87" s="48">
        <v>0</v>
      </c>
      <c r="AY87" s="48">
        <v>0</v>
      </c>
      <c r="AZ87" s="48">
        <v>0</v>
      </c>
      <c r="BA87" s="48">
        <v>0</v>
      </c>
      <c r="BB87" s="48">
        <v>0</v>
      </c>
      <c r="BC87" s="48">
        <v>0</v>
      </c>
      <c r="BD87" s="23">
        <f t="shared" si="11"/>
        <v>2590</v>
      </c>
    </row>
    <row r="88" spans="1:56" x14ac:dyDescent="0.3">
      <c r="A88" s="1" t="s">
        <v>74</v>
      </c>
      <c r="B88" s="32" t="s">
        <v>89</v>
      </c>
      <c r="C88" s="16">
        <v>4420.55</v>
      </c>
      <c r="D88" s="23">
        <v>80</v>
      </c>
      <c r="E88" s="48">
        <v>70</v>
      </c>
      <c r="F88" s="48">
        <v>50</v>
      </c>
      <c r="G88" s="48">
        <v>80</v>
      </c>
      <c r="H88" s="48">
        <v>60</v>
      </c>
      <c r="I88" s="48">
        <v>60</v>
      </c>
      <c r="J88" s="48">
        <v>50</v>
      </c>
      <c r="K88" s="48">
        <v>60</v>
      </c>
      <c r="L88" s="48">
        <v>60</v>
      </c>
      <c r="M88" s="48">
        <v>80</v>
      </c>
      <c r="N88" s="48">
        <v>110</v>
      </c>
      <c r="O88" s="48">
        <v>130</v>
      </c>
      <c r="P88" s="48">
        <v>90</v>
      </c>
      <c r="Q88" s="48">
        <v>120</v>
      </c>
      <c r="R88" s="48">
        <v>110</v>
      </c>
      <c r="S88" s="48">
        <v>120</v>
      </c>
      <c r="T88" s="48">
        <v>200</v>
      </c>
      <c r="U88" s="48">
        <v>80</v>
      </c>
      <c r="V88" s="48">
        <v>65.150000000000006</v>
      </c>
      <c r="W88" s="48">
        <v>65.150000000000006</v>
      </c>
      <c r="X88" s="48">
        <v>65.150000000000006</v>
      </c>
      <c r="Y88" s="48">
        <v>68.260000000000005</v>
      </c>
      <c r="Z88" s="48">
        <v>68.260000000000005</v>
      </c>
      <c r="AA88" s="48">
        <v>68.260000000000005</v>
      </c>
      <c r="AB88" s="48">
        <v>81.91</v>
      </c>
      <c r="AC88" s="48">
        <v>81.91</v>
      </c>
      <c r="AD88" s="48">
        <v>68.260000000000005</v>
      </c>
      <c r="AE88" s="48">
        <v>68.260000000000005</v>
      </c>
      <c r="AF88" s="48">
        <v>68.260000000000005</v>
      </c>
      <c r="AG88" s="48">
        <v>68.260000000000005</v>
      </c>
      <c r="AH88" s="48">
        <v>68.260000000000005</v>
      </c>
      <c r="AI88" s="48">
        <v>68.260000000000005</v>
      </c>
      <c r="AJ88" s="48">
        <v>68.260000000000005</v>
      </c>
      <c r="AK88" s="48">
        <v>68.260000000000005</v>
      </c>
      <c r="AL88" s="48">
        <v>68.260000000000005</v>
      </c>
      <c r="AM88" s="48">
        <v>92.76</v>
      </c>
      <c r="AN88" s="48">
        <v>92.76</v>
      </c>
      <c r="AO88" s="48">
        <v>92.76</v>
      </c>
      <c r="AP88" s="48">
        <v>92.76</v>
      </c>
      <c r="AQ88" s="48">
        <v>75.08</v>
      </c>
      <c r="AR88" s="48">
        <v>75.08</v>
      </c>
      <c r="AS88" s="48">
        <v>75.08</v>
      </c>
      <c r="AT88" s="48">
        <v>75.08</v>
      </c>
      <c r="AU88" s="48">
        <v>110.32</v>
      </c>
      <c r="AV88" s="48">
        <v>110.32</v>
      </c>
      <c r="AW88" s="48">
        <v>110.32</v>
      </c>
      <c r="AX88" s="48">
        <v>110.32</v>
      </c>
      <c r="AY88" s="48">
        <v>110.32</v>
      </c>
      <c r="AZ88" s="48">
        <v>116.41</v>
      </c>
      <c r="BA88" s="48">
        <v>116.41</v>
      </c>
      <c r="BB88" s="48">
        <v>116.41</v>
      </c>
      <c r="BC88" s="48">
        <v>116.41</v>
      </c>
      <c r="BD88" s="23">
        <f t="shared" si="11"/>
        <v>43636.099999999991</v>
      </c>
    </row>
    <row r="89" spans="1:56" x14ac:dyDescent="0.3">
      <c r="A89" s="1" t="s">
        <v>74</v>
      </c>
      <c r="B89" s="32" t="s">
        <v>90</v>
      </c>
      <c r="C89" s="16">
        <v>39936.620000000003</v>
      </c>
      <c r="D89" s="23">
        <v>900</v>
      </c>
      <c r="E89" s="48">
        <v>1130</v>
      </c>
      <c r="F89" s="48">
        <v>1160</v>
      </c>
      <c r="G89" s="48">
        <v>1200</v>
      </c>
      <c r="H89" s="48">
        <v>960</v>
      </c>
      <c r="I89" s="48">
        <v>900</v>
      </c>
      <c r="J89" s="48">
        <v>1100</v>
      </c>
      <c r="K89" s="48">
        <v>1200</v>
      </c>
      <c r="L89" s="48">
        <v>1100</v>
      </c>
      <c r="M89" s="48">
        <v>1100</v>
      </c>
      <c r="N89" s="48">
        <v>1300</v>
      </c>
      <c r="O89" s="48">
        <v>900</v>
      </c>
      <c r="P89" s="48">
        <v>1250</v>
      </c>
      <c r="Q89" s="48">
        <v>1150</v>
      </c>
      <c r="R89" s="48">
        <v>1400</v>
      </c>
      <c r="S89" s="48">
        <v>1450</v>
      </c>
      <c r="T89" s="48">
        <v>1250</v>
      </c>
      <c r="U89" s="48">
        <v>1350</v>
      </c>
      <c r="V89" s="48">
        <v>1235.675</v>
      </c>
      <c r="W89" s="48">
        <v>1235.675</v>
      </c>
      <c r="X89" s="48">
        <v>1235.675</v>
      </c>
      <c r="Y89" s="48">
        <v>1294.5125</v>
      </c>
      <c r="Z89" s="48">
        <v>1294.5125</v>
      </c>
      <c r="AA89" s="48">
        <v>1294.5125</v>
      </c>
      <c r="AB89" s="48">
        <v>1553.4124999999999</v>
      </c>
      <c r="AC89" s="48">
        <v>1553.4124999999999</v>
      </c>
      <c r="AD89" s="48">
        <v>1294.5125</v>
      </c>
      <c r="AE89" s="48">
        <v>1294.5125</v>
      </c>
      <c r="AF89" s="48">
        <v>1294.5125</v>
      </c>
      <c r="AG89" s="48">
        <v>1294.5125</v>
      </c>
      <c r="AH89" s="48">
        <v>1294.5125</v>
      </c>
      <c r="AI89" s="48">
        <v>1294.5125</v>
      </c>
      <c r="AJ89" s="48">
        <v>1294.5125</v>
      </c>
      <c r="AK89" s="48">
        <v>1294.5125</v>
      </c>
      <c r="AL89" s="48">
        <v>1294.5125</v>
      </c>
      <c r="AM89" s="48">
        <v>1759.3625</v>
      </c>
      <c r="AN89" s="48">
        <v>1759.3625</v>
      </c>
      <c r="AO89" s="48">
        <v>1759.3625</v>
      </c>
      <c r="AP89" s="48">
        <v>1759.3625</v>
      </c>
      <c r="AQ89" s="48">
        <v>1423.9625000000001</v>
      </c>
      <c r="AR89" s="48">
        <v>1423.9625000000001</v>
      </c>
      <c r="AS89" s="48">
        <v>1423.9625000000001</v>
      </c>
      <c r="AT89" s="48">
        <v>1423.9625000000001</v>
      </c>
      <c r="AU89" s="48">
        <v>2092.4</v>
      </c>
      <c r="AV89" s="48">
        <v>2092.4</v>
      </c>
      <c r="AW89" s="48">
        <v>2092.4</v>
      </c>
      <c r="AX89" s="48">
        <v>2092.4</v>
      </c>
      <c r="AY89" s="48">
        <v>2092.4</v>
      </c>
      <c r="AZ89" s="48">
        <v>2207.7375000000002</v>
      </c>
      <c r="BA89" s="48">
        <v>2207.7375000000002</v>
      </c>
      <c r="BB89" s="48">
        <v>2207.7375000000002</v>
      </c>
      <c r="BC89" s="48">
        <v>2207.7375000000002</v>
      </c>
      <c r="BD89" s="23">
        <f t="shared" si="11"/>
        <v>0</v>
      </c>
    </row>
    <row r="90" spans="1:56" x14ac:dyDescent="0.3">
      <c r="A90" s="1" t="s">
        <v>74</v>
      </c>
      <c r="B90" s="32" t="s">
        <v>91</v>
      </c>
      <c r="C90" s="16">
        <v>4400.1099999999997</v>
      </c>
      <c r="D90" s="23">
        <v>560</v>
      </c>
      <c r="E90" s="48">
        <v>550</v>
      </c>
      <c r="F90" s="48">
        <v>570</v>
      </c>
      <c r="G90" s="48">
        <v>550</v>
      </c>
      <c r="H90" s="48">
        <v>560</v>
      </c>
      <c r="I90" s="48">
        <v>540</v>
      </c>
      <c r="J90" s="48">
        <v>560</v>
      </c>
      <c r="K90" s="48">
        <v>550</v>
      </c>
      <c r="L90" s="48">
        <v>530</v>
      </c>
      <c r="M90" s="48">
        <v>600</v>
      </c>
      <c r="N90" s="48">
        <v>620</v>
      </c>
      <c r="O90" s="48">
        <v>580</v>
      </c>
      <c r="P90" s="48">
        <v>590</v>
      </c>
      <c r="Q90" s="48">
        <v>570</v>
      </c>
      <c r="R90" s="48">
        <v>700</v>
      </c>
      <c r="S90" s="48">
        <v>730</v>
      </c>
      <c r="T90" s="48">
        <v>720</v>
      </c>
      <c r="U90" s="48">
        <v>740</v>
      </c>
      <c r="V90" s="48">
        <v>538.20000000000005</v>
      </c>
      <c r="W90" s="48">
        <v>538.20000000000005</v>
      </c>
      <c r="X90" s="48">
        <v>538.20000000000005</v>
      </c>
      <c r="Y90" s="48">
        <v>563.83000000000004</v>
      </c>
      <c r="Z90" s="48">
        <v>563.83000000000004</v>
      </c>
      <c r="AA90" s="48">
        <v>563.83000000000004</v>
      </c>
      <c r="AB90" s="48">
        <v>676.59</v>
      </c>
      <c r="AC90" s="48">
        <v>676.59</v>
      </c>
      <c r="AD90" s="48">
        <v>563.83000000000004</v>
      </c>
      <c r="AE90" s="48">
        <v>563.83000000000004</v>
      </c>
      <c r="AF90" s="48">
        <v>563.83000000000004</v>
      </c>
      <c r="AG90" s="48">
        <v>563.83000000000004</v>
      </c>
      <c r="AH90" s="48">
        <v>563.83000000000004</v>
      </c>
      <c r="AI90" s="48">
        <v>563.83000000000004</v>
      </c>
      <c r="AJ90" s="48">
        <v>563.83000000000004</v>
      </c>
      <c r="AK90" s="48">
        <v>563.83000000000004</v>
      </c>
      <c r="AL90" s="48">
        <v>563.83000000000004</v>
      </c>
      <c r="AM90" s="48">
        <v>766.29</v>
      </c>
      <c r="AN90" s="48">
        <v>766.29</v>
      </c>
      <c r="AO90" s="48">
        <v>766.29</v>
      </c>
      <c r="AP90" s="48">
        <v>766.29</v>
      </c>
      <c r="AQ90" s="48">
        <v>620.21</v>
      </c>
      <c r="AR90" s="48">
        <v>620.21</v>
      </c>
      <c r="AS90" s="48">
        <v>620.21</v>
      </c>
      <c r="AT90" s="48">
        <v>620.21</v>
      </c>
      <c r="AU90" s="48">
        <v>911.35</v>
      </c>
      <c r="AV90" s="48">
        <v>911.35</v>
      </c>
      <c r="AW90" s="48">
        <v>911.35</v>
      </c>
      <c r="AX90" s="48">
        <v>911.35</v>
      </c>
      <c r="AY90" s="48">
        <v>911.35</v>
      </c>
      <c r="AZ90" s="48">
        <v>961.58</v>
      </c>
      <c r="BA90" s="48">
        <v>961.58</v>
      </c>
      <c r="BB90" s="48">
        <v>961.58</v>
      </c>
      <c r="BC90" s="48">
        <v>961.58</v>
      </c>
      <c r="BD90" s="23">
        <f t="shared" si="11"/>
        <v>4476.9900000000034</v>
      </c>
    </row>
    <row r="91" spans="1:56" x14ac:dyDescent="0.3">
      <c r="A91" s="1" t="s">
        <v>74</v>
      </c>
      <c r="B91" s="32" t="s">
        <v>92</v>
      </c>
      <c r="C91" s="16">
        <v>196.28</v>
      </c>
      <c r="D91" s="23">
        <v>30</v>
      </c>
      <c r="E91" s="48">
        <v>40</v>
      </c>
      <c r="F91" s="48">
        <v>30</v>
      </c>
      <c r="G91" s="48">
        <v>30</v>
      </c>
      <c r="H91" s="48">
        <v>30</v>
      </c>
      <c r="I91" s="48">
        <v>30</v>
      </c>
      <c r="J91" s="48">
        <v>40</v>
      </c>
      <c r="K91" s="48">
        <v>30</v>
      </c>
      <c r="L91" s="48">
        <v>30</v>
      </c>
      <c r="M91" s="48">
        <v>30</v>
      </c>
      <c r="N91" s="48">
        <v>30</v>
      </c>
      <c r="O91" s="48">
        <v>40</v>
      </c>
      <c r="P91" s="48">
        <v>28</v>
      </c>
      <c r="Q91" s="48">
        <v>0</v>
      </c>
      <c r="R91" s="48">
        <v>0</v>
      </c>
      <c r="S91" s="48">
        <v>0</v>
      </c>
      <c r="T91" s="48">
        <v>0</v>
      </c>
      <c r="U91" s="48">
        <v>0</v>
      </c>
      <c r="V91" s="48">
        <v>0</v>
      </c>
      <c r="W91" s="48">
        <v>0</v>
      </c>
      <c r="X91" s="48">
        <v>0</v>
      </c>
      <c r="Y91" s="48">
        <v>0</v>
      </c>
      <c r="Z91" s="48">
        <v>0</v>
      </c>
      <c r="AA91" s="48">
        <v>20</v>
      </c>
      <c r="AB91" s="48">
        <v>13.3333333333333</v>
      </c>
      <c r="AC91" s="48">
        <v>13.3333333333333</v>
      </c>
      <c r="AD91" s="48">
        <v>13.3333333333333</v>
      </c>
      <c r="AE91" s="48">
        <v>13.3333333333333</v>
      </c>
      <c r="AF91" s="48">
        <v>13.3333333333333</v>
      </c>
      <c r="AG91" s="48">
        <v>13.3333333333333</v>
      </c>
      <c r="AH91" s="48">
        <v>13.3333333333333</v>
      </c>
      <c r="AI91" s="48">
        <v>13.3333333333333</v>
      </c>
      <c r="AJ91" s="48">
        <v>13.3333333333333</v>
      </c>
      <c r="AK91" s="48">
        <v>13.3333333333333</v>
      </c>
      <c r="AL91" s="48">
        <v>13.3333333333333</v>
      </c>
      <c r="AM91" s="48">
        <v>13.3333333333333</v>
      </c>
      <c r="AN91" s="48">
        <v>13.3333333333333</v>
      </c>
      <c r="AO91" s="48">
        <v>13.3333333333333</v>
      </c>
      <c r="AP91" s="48">
        <v>13.3333333333333</v>
      </c>
      <c r="AQ91" s="48">
        <v>13.3333333333333</v>
      </c>
      <c r="AR91" s="48">
        <v>13.3333333333333</v>
      </c>
      <c r="AS91" s="48">
        <v>13.3333333333333</v>
      </c>
      <c r="AT91" s="48">
        <v>13.3333333333333</v>
      </c>
      <c r="AU91" s="48">
        <v>13.3333333333333</v>
      </c>
      <c r="AV91" s="48">
        <v>13.3333333333333</v>
      </c>
      <c r="AW91" s="48">
        <v>13.3333333333333</v>
      </c>
      <c r="AX91" s="48">
        <v>13.3333333333333</v>
      </c>
      <c r="AY91" s="48">
        <v>13.3333333333333</v>
      </c>
      <c r="AZ91" s="48">
        <v>13.3333333333333</v>
      </c>
      <c r="BA91" s="48">
        <v>13.3333333333333</v>
      </c>
      <c r="BB91" s="48">
        <v>13.3333333333333</v>
      </c>
      <c r="BC91" s="48">
        <v>13.3333333333333</v>
      </c>
      <c r="BD91" s="23">
        <f t="shared" si="11"/>
        <v>75174.25</v>
      </c>
    </row>
    <row r="92" spans="1:56" x14ac:dyDescent="0.3">
      <c r="A92" s="1" t="s">
        <v>74</v>
      </c>
      <c r="B92" s="32" t="s">
        <v>68</v>
      </c>
      <c r="C92" s="16">
        <v>0</v>
      </c>
      <c r="D92" s="23">
        <v>0</v>
      </c>
      <c r="E92" s="48">
        <v>0</v>
      </c>
      <c r="F92" s="48">
        <v>0</v>
      </c>
      <c r="G92" s="48">
        <v>0</v>
      </c>
      <c r="H92" s="48">
        <v>0</v>
      </c>
      <c r="I92" s="48">
        <v>0</v>
      </c>
      <c r="J92" s="48">
        <v>0</v>
      </c>
      <c r="K92" s="48">
        <v>0</v>
      </c>
      <c r="L92" s="48">
        <v>0</v>
      </c>
      <c r="M92" s="48">
        <v>0</v>
      </c>
      <c r="N92" s="48">
        <v>0</v>
      </c>
      <c r="O92" s="48">
        <v>0</v>
      </c>
      <c r="P92" s="48">
        <v>0</v>
      </c>
      <c r="Q92" s="48">
        <v>0</v>
      </c>
      <c r="R92" s="48">
        <v>0</v>
      </c>
      <c r="S92" s="48">
        <v>0</v>
      </c>
      <c r="T92" s="48">
        <v>0</v>
      </c>
      <c r="U92" s="48">
        <v>0</v>
      </c>
      <c r="V92" s="48">
        <v>2075.54</v>
      </c>
      <c r="W92" s="48">
        <v>2075.54</v>
      </c>
      <c r="X92" s="48">
        <v>2075.54</v>
      </c>
      <c r="Y92" s="48">
        <v>2174.37</v>
      </c>
      <c r="Z92" s="48">
        <v>2174.37</v>
      </c>
      <c r="AA92" s="48">
        <v>2174.37</v>
      </c>
      <c r="AB92" s="48">
        <v>2609.2399999999998</v>
      </c>
      <c r="AC92" s="48">
        <v>2609.2399999999998</v>
      </c>
      <c r="AD92" s="48">
        <v>2174.37</v>
      </c>
      <c r="AE92" s="48">
        <v>2174.37</v>
      </c>
      <c r="AF92" s="48">
        <v>2174.37</v>
      </c>
      <c r="AG92" s="48">
        <v>2174.37</v>
      </c>
      <c r="AH92" s="48">
        <v>2174.37</v>
      </c>
      <c r="AI92" s="48">
        <v>2174.37</v>
      </c>
      <c r="AJ92" s="48">
        <v>2174.37</v>
      </c>
      <c r="AK92" s="48">
        <v>2174.37</v>
      </c>
      <c r="AL92" s="48">
        <v>2174.37</v>
      </c>
      <c r="AM92" s="48">
        <v>2955.17</v>
      </c>
      <c r="AN92" s="48">
        <v>2955.17</v>
      </c>
      <c r="AO92" s="48">
        <v>2955.17</v>
      </c>
      <c r="AP92" s="48">
        <v>2955.17</v>
      </c>
      <c r="AQ92" s="48">
        <v>2391.81</v>
      </c>
      <c r="AR92" s="48">
        <v>2391.81</v>
      </c>
      <c r="AS92" s="48">
        <v>2391.81</v>
      </c>
      <c r="AT92" s="48">
        <v>2391.81</v>
      </c>
      <c r="AU92" s="48">
        <v>3514.57</v>
      </c>
      <c r="AV92" s="48">
        <v>3514.57</v>
      </c>
      <c r="AW92" s="48">
        <v>3514.57</v>
      </c>
      <c r="AX92" s="48">
        <v>3514.57</v>
      </c>
      <c r="AY92" s="48">
        <v>3514.57</v>
      </c>
      <c r="AZ92" s="48">
        <v>3708.29</v>
      </c>
      <c r="BA92" s="48">
        <v>3708.29</v>
      </c>
      <c r="BB92" s="48">
        <v>3708.29</v>
      </c>
      <c r="BC92" s="48">
        <v>3708.29</v>
      </c>
      <c r="BD92" s="23">
        <f t="shared" si="11"/>
        <v>34502.810000000012</v>
      </c>
    </row>
    <row r="93" spans="1:56" x14ac:dyDescent="0.3">
      <c r="A93" s="1" t="s">
        <v>74</v>
      </c>
      <c r="B93" s="32" t="s">
        <v>93</v>
      </c>
      <c r="C93" s="16">
        <v>386.71</v>
      </c>
      <c r="D93" s="23">
        <v>0</v>
      </c>
      <c r="E93" s="48">
        <v>0</v>
      </c>
      <c r="F93" s="48">
        <v>0</v>
      </c>
      <c r="G93" s="48">
        <v>80</v>
      </c>
      <c r="H93" s="48">
        <v>60</v>
      </c>
      <c r="I93" s="48">
        <v>80</v>
      </c>
      <c r="J93" s="48">
        <v>0</v>
      </c>
      <c r="K93" s="48">
        <v>80</v>
      </c>
      <c r="L93" s="48">
        <v>0</v>
      </c>
      <c r="M93" s="48">
        <v>0</v>
      </c>
      <c r="N93" s="48">
        <v>60</v>
      </c>
      <c r="O93" s="48">
        <v>0</v>
      </c>
      <c r="P93" s="48">
        <v>84</v>
      </c>
      <c r="Q93" s="48">
        <v>0</v>
      </c>
      <c r="R93" s="48">
        <v>0</v>
      </c>
      <c r="S93" s="48">
        <v>0</v>
      </c>
      <c r="T93" s="48">
        <v>0</v>
      </c>
      <c r="U93" s="48">
        <v>0</v>
      </c>
      <c r="V93" s="48">
        <v>0</v>
      </c>
      <c r="W93" s="48">
        <v>0</v>
      </c>
      <c r="X93" s="48">
        <v>0</v>
      </c>
      <c r="Y93" s="48">
        <v>0</v>
      </c>
      <c r="Z93" s="48">
        <v>0</v>
      </c>
      <c r="AA93" s="48">
        <v>20</v>
      </c>
      <c r="AB93" s="48">
        <v>13.3333333333333</v>
      </c>
      <c r="AC93" s="48">
        <v>13.3333333333333</v>
      </c>
      <c r="AD93" s="48">
        <v>13.3333333333333</v>
      </c>
      <c r="AE93" s="48">
        <v>13.3333333333333</v>
      </c>
      <c r="AF93" s="48">
        <v>13.3333333333333</v>
      </c>
      <c r="AG93" s="48">
        <v>13.3333333333333</v>
      </c>
      <c r="AH93" s="48">
        <v>13.3333333333333</v>
      </c>
      <c r="AI93" s="48">
        <v>13.3333333333333</v>
      </c>
      <c r="AJ93" s="48">
        <v>13.3333333333333</v>
      </c>
      <c r="AK93" s="48">
        <v>13.3333333333333</v>
      </c>
      <c r="AL93" s="48">
        <v>13.3333333333333</v>
      </c>
      <c r="AM93" s="48">
        <v>13.3333333333333</v>
      </c>
      <c r="AN93" s="48">
        <v>13.3333333333333</v>
      </c>
      <c r="AO93" s="48">
        <v>13.3333333333333</v>
      </c>
      <c r="AP93" s="48">
        <v>13.3333333333333</v>
      </c>
      <c r="AQ93" s="48">
        <v>13.3333333333333</v>
      </c>
      <c r="AR93" s="48">
        <v>13.3333333333333</v>
      </c>
      <c r="AS93" s="48">
        <v>13.3333333333333</v>
      </c>
      <c r="AT93" s="48">
        <v>13.3333333333333</v>
      </c>
      <c r="AU93" s="48">
        <v>13.3333333333333</v>
      </c>
      <c r="AV93" s="48">
        <v>13.3333333333333</v>
      </c>
      <c r="AW93" s="48">
        <v>13.3333333333333</v>
      </c>
      <c r="AX93" s="48">
        <v>13.3333333333333</v>
      </c>
      <c r="AY93" s="48">
        <v>13.3333333333333</v>
      </c>
      <c r="AZ93" s="48">
        <v>13.3333333333333</v>
      </c>
      <c r="BA93" s="48">
        <v>13.3333333333333</v>
      </c>
      <c r="BB93" s="48">
        <v>13.3333333333333</v>
      </c>
      <c r="BC93" s="48">
        <v>13.3333333333333</v>
      </c>
      <c r="BD93" s="23">
        <f t="shared" si="11"/>
        <v>811.33333333333155</v>
      </c>
    </row>
    <row r="94" spans="1:56" x14ac:dyDescent="0.3">
      <c r="A94" s="1" t="s">
        <v>74</v>
      </c>
      <c r="B94" s="32" t="s">
        <v>94</v>
      </c>
      <c r="C94" s="16">
        <v>1313.92</v>
      </c>
      <c r="D94" s="23">
        <v>0</v>
      </c>
      <c r="E94" s="48">
        <v>0</v>
      </c>
      <c r="F94" s="48">
        <v>0</v>
      </c>
      <c r="G94" s="48">
        <v>0</v>
      </c>
      <c r="H94" s="48">
        <v>0</v>
      </c>
      <c r="I94" s="48">
        <v>0</v>
      </c>
      <c r="J94" s="48">
        <v>0</v>
      </c>
      <c r="K94" s="48">
        <v>0</v>
      </c>
      <c r="L94" s="48">
        <v>0</v>
      </c>
      <c r="M94" s="48">
        <v>0</v>
      </c>
      <c r="N94" s="48">
        <v>0</v>
      </c>
      <c r="O94" s="48">
        <v>0</v>
      </c>
      <c r="P94" s="48">
        <v>0</v>
      </c>
      <c r="Q94" s="48">
        <v>0</v>
      </c>
      <c r="R94" s="48">
        <v>0</v>
      </c>
      <c r="S94" s="48">
        <v>0</v>
      </c>
      <c r="T94" s="48">
        <v>0</v>
      </c>
      <c r="U94" s="48">
        <v>0</v>
      </c>
      <c r="V94" s="48">
        <v>0</v>
      </c>
      <c r="W94" s="48">
        <v>0</v>
      </c>
      <c r="X94" s="48">
        <v>0</v>
      </c>
      <c r="Y94" s="48">
        <v>0</v>
      </c>
      <c r="Z94" s="48">
        <v>0</v>
      </c>
      <c r="AA94" s="48">
        <v>20</v>
      </c>
      <c r="AB94" s="48">
        <v>13.3333333333333</v>
      </c>
      <c r="AC94" s="48">
        <v>13.3333333333333</v>
      </c>
      <c r="AD94" s="48">
        <v>13.3333333333333</v>
      </c>
      <c r="AE94" s="48">
        <v>13.3333333333333</v>
      </c>
      <c r="AF94" s="48">
        <v>13.3333333333333</v>
      </c>
      <c r="AG94" s="48">
        <v>13.3333333333333</v>
      </c>
      <c r="AH94" s="48">
        <v>13.3333333333333</v>
      </c>
      <c r="AI94" s="48">
        <v>13.3333333333333</v>
      </c>
      <c r="AJ94" s="48">
        <v>13.3333333333333</v>
      </c>
      <c r="AK94" s="48">
        <v>13.3333333333333</v>
      </c>
      <c r="AL94" s="48">
        <v>13.3333333333333</v>
      </c>
      <c r="AM94" s="48">
        <v>13.3333333333333</v>
      </c>
      <c r="AN94" s="48">
        <v>13.3333333333333</v>
      </c>
      <c r="AO94" s="48">
        <v>13.3333333333333</v>
      </c>
      <c r="AP94" s="48">
        <v>13.3333333333333</v>
      </c>
      <c r="AQ94" s="48">
        <v>13.3333333333333</v>
      </c>
      <c r="AR94" s="48">
        <v>13.3333333333333</v>
      </c>
      <c r="AS94" s="48">
        <v>13.3333333333333</v>
      </c>
      <c r="AT94" s="48">
        <v>13.3333333333333</v>
      </c>
      <c r="AU94" s="48">
        <v>13.3333333333333</v>
      </c>
      <c r="AV94" s="48">
        <v>13.3333333333333</v>
      </c>
      <c r="AW94" s="48">
        <v>13.3333333333333</v>
      </c>
      <c r="AX94" s="48">
        <v>13.3333333333333</v>
      </c>
      <c r="AY94" s="48">
        <v>13.3333333333333</v>
      </c>
      <c r="AZ94" s="48">
        <v>13.3333333333333</v>
      </c>
      <c r="BA94" s="48">
        <v>13.3333333333333</v>
      </c>
      <c r="BB94" s="48">
        <v>13.3333333333333</v>
      </c>
      <c r="BC94" s="48">
        <v>13.3333333333333</v>
      </c>
      <c r="BD94" s="23">
        <f t="shared" si="11"/>
        <v>91331.469999999987</v>
      </c>
    </row>
    <row r="95" spans="1:56" x14ac:dyDescent="0.3">
      <c r="A95" s="1" t="s">
        <v>74</v>
      </c>
      <c r="B95" s="32" t="s">
        <v>95</v>
      </c>
      <c r="C95" s="16">
        <v>3783.2</v>
      </c>
      <c r="D95" s="23">
        <v>0</v>
      </c>
      <c r="E95" s="48">
        <v>0</v>
      </c>
      <c r="F95" s="48">
        <v>0</v>
      </c>
      <c r="G95" s="48">
        <v>0</v>
      </c>
      <c r="H95" s="48">
        <v>0</v>
      </c>
      <c r="I95" s="48">
        <v>0</v>
      </c>
      <c r="J95" s="48">
        <v>0</v>
      </c>
      <c r="K95" s="48">
        <v>0</v>
      </c>
      <c r="L95" s="48">
        <v>0</v>
      </c>
      <c r="M95" s="48">
        <v>0</v>
      </c>
      <c r="N95" s="48">
        <v>0</v>
      </c>
      <c r="O95" s="48">
        <v>0</v>
      </c>
      <c r="P95" s="48">
        <v>0</v>
      </c>
      <c r="Q95" s="48">
        <v>0</v>
      </c>
      <c r="R95" s="48">
        <v>0</v>
      </c>
      <c r="S95" s="48">
        <v>0</v>
      </c>
      <c r="T95" s="48">
        <v>0</v>
      </c>
      <c r="U95" s="48">
        <v>0</v>
      </c>
      <c r="V95" s="48">
        <v>0</v>
      </c>
      <c r="W95" s="48">
        <v>0</v>
      </c>
      <c r="X95" s="48">
        <v>0</v>
      </c>
      <c r="Y95" s="48">
        <v>0</v>
      </c>
      <c r="Z95" s="48">
        <v>0</v>
      </c>
      <c r="AA95" s="48">
        <v>200</v>
      </c>
      <c r="AB95" s="48">
        <v>250</v>
      </c>
      <c r="AC95" s="48">
        <v>200</v>
      </c>
      <c r="AD95" s="48">
        <v>0</v>
      </c>
      <c r="AE95" s="48">
        <v>200</v>
      </c>
      <c r="AF95" s="48">
        <v>100</v>
      </c>
      <c r="AG95" s="48">
        <v>0</v>
      </c>
      <c r="AH95" s="48">
        <v>0</v>
      </c>
      <c r="AI95" s="48">
        <v>100</v>
      </c>
      <c r="AJ95" s="48">
        <v>0</v>
      </c>
      <c r="AK95" s="48">
        <v>0</v>
      </c>
      <c r="AL95" s="48">
        <v>0</v>
      </c>
      <c r="AM95" s="48">
        <v>250</v>
      </c>
      <c r="AN95" s="48">
        <v>200</v>
      </c>
      <c r="AO95" s="48">
        <v>150</v>
      </c>
      <c r="AP95" s="48">
        <v>120</v>
      </c>
      <c r="AQ95" s="48">
        <v>0</v>
      </c>
      <c r="AR95" s="48">
        <v>0</v>
      </c>
      <c r="AS95" s="48">
        <v>0</v>
      </c>
      <c r="AT95" s="48">
        <v>0</v>
      </c>
      <c r="AU95" s="48">
        <v>0</v>
      </c>
      <c r="AV95" s="48">
        <v>0</v>
      </c>
      <c r="AW95" s="48">
        <v>0</v>
      </c>
      <c r="AX95" s="48">
        <v>200</v>
      </c>
      <c r="AY95" s="48">
        <v>0</v>
      </c>
      <c r="AZ95" s="48">
        <v>0</v>
      </c>
      <c r="BA95" s="48">
        <v>0</v>
      </c>
      <c r="BB95" s="48">
        <v>0</v>
      </c>
      <c r="BC95" s="48">
        <v>0</v>
      </c>
      <c r="BD95" s="23">
        <f t="shared" si="11"/>
        <v>837.33333333333144</v>
      </c>
    </row>
    <row r="96" spans="1:56" x14ac:dyDescent="0.3">
      <c r="A96" s="1" t="s">
        <v>74</v>
      </c>
      <c r="B96" s="32" t="s">
        <v>96</v>
      </c>
      <c r="C96" s="16">
        <v>3475.53</v>
      </c>
      <c r="D96" s="23">
        <v>0</v>
      </c>
      <c r="E96" s="48">
        <v>0</v>
      </c>
      <c r="F96" s="48">
        <v>0</v>
      </c>
      <c r="G96" s="48">
        <v>0</v>
      </c>
      <c r="H96" s="48">
        <v>0</v>
      </c>
      <c r="I96" s="48">
        <v>0</v>
      </c>
      <c r="J96" s="48">
        <v>0</v>
      </c>
      <c r="K96" s="48">
        <v>0</v>
      </c>
      <c r="L96" s="48">
        <v>0</v>
      </c>
      <c r="M96" s="48">
        <v>0</v>
      </c>
      <c r="N96" s="48">
        <v>0</v>
      </c>
      <c r="O96" s="48">
        <v>0</v>
      </c>
      <c r="P96" s="48">
        <v>0</v>
      </c>
      <c r="Q96" s="48">
        <v>0</v>
      </c>
      <c r="R96" s="48">
        <v>0</v>
      </c>
      <c r="S96" s="48">
        <v>0</v>
      </c>
      <c r="T96" s="48">
        <v>0</v>
      </c>
      <c r="U96" s="48">
        <v>0</v>
      </c>
      <c r="V96" s="48">
        <v>127.82</v>
      </c>
      <c r="W96" s="48">
        <v>127.82</v>
      </c>
      <c r="X96" s="48">
        <v>127.82</v>
      </c>
      <c r="Y96" s="48">
        <v>133.9</v>
      </c>
      <c r="Z96" s="48">
        <v>133.9</v>
      </c>
      <c r="AA96" s="48">
        <v>133.9</v>
      </c>
      <c r="AB96" s="48">
        <v>160.68</v>
      </c>
      <c r="AC96" s="48">
        <v>160.68</v>
      </c>
      <c r="AD96" s="48">
        <v>133.9</v>
      </c>
      <c r="AE96" s="48">
        <v>133.9</v>
      </c>
      <c r="AF96" s="48">
        <v>133.9</v>
      </c>
      <c r="AG96" s="48">
        <v>133.9</v>
      </c>
      <c r="AH96" s="48">
        <v>133.9</v>
      </c>
      <c r="AI96" s="48">
        <v>133.9</v>
      </c>
      <c r="AJ96" s="48">
        <v>133.9</v>
      </c>
      <c r="AK96" s="48">
        <v>133.9</v>
      </c>
      <c r="AL96" s="48">
        <v>133.9</v>
      </c>
      <c r="AM96" s="48">
        <v>181.99</v>
      </c>
      <c r="AN96" s="48">
        <v>181.99</v>
      </c>
      <c r="AO96" s="48">
        <v>181.99</v>
      </c>
      <c r="AP96" s="48">
        <v>181.99</v>
      </c>
      <c r="AQ96" s="48">
        <v>147.29</v>
      </c>
      <c r="AR96" s="48">
        <v>147.29</v>
      </c>
      <c r="AS96" s="48">
        <v>147.29</v>
      </c>
      <c r="AT96" s="48">
        <v>147.29</v>
      </c>
      <c r="AU96" s="48">
        <v>216.44</v>
      </c>
      <c r="AV96" s="48">
        <v>216.44</v>
      </c>
      <c r="AW96" s="48">
        <v>216.44</v>
      </c>
      <c r="AX96" s="48">
        <v>216.44</v>
      </c>
      <c r="AY96" s="48">
        <v>216.44</v>
      </c>
      <c r="AZ96" s="48">
        <v>228.37</v>
      </c>
      <c r="BA96" s="48">
        <v>228.37</v>
      </c>
      <c r="BB96" s="48">
        <v>228.37</v>
      </c>
      <c r="BC96" s="48">
        <v>228.37</v>
      </c>
      <c r="BD96" s="23">
        <f t="shared" si="11"/>
        <v>393.33333333333269</v>
      </c>
    </row>
    <row r="97" spans="1:56" x14ac:dyDescent="0.3">
      <c r="A97" s="1" t="s">
        <v>74</v>
      </c>
      <c r="B97" s="32" t="s">
        <v>61</v>
      </c>
      <c r="C97" s="16">
        <v>5179.05</v>
      </c>
      <c r="D97" s="23">
        <v>0</v>
      </c>
      <c r="E97" s="48">
        <v>0</v>
      </c>
      <c r="F97" s="48">
        <v>0</v>
      </c>
      <c r="G97" s="48">
        <v>0</v>
      </c>
      <c r="H97" s="48">
        <v>0</v>
      </c>
      <c r="I97" s="48">
        <v>0</v>
      </c>
      <c r="J97" s="48">
        <v>0</v>
      </c>
      <c r="K97" s="48">
        <v>0</v>
      </c>
      <c r="L97" s="48">
        <v>0</v>
      </c>
      <c r="M97" s="48">
        <v>0</v>
      </c>
      <c r="N97" s="48">
        <v>0</v>
      </c>
      <c r="O97" s="48">
        <v>0</v>
      </c>
      <c r="P97" s="48">
        <v>0</v>
      </c>
      <c r="Q97" s="48">
        <v>0</v>
      </c>
      <c r="R97" s="48">
        <v>0</v>
      </c>
      <c r="S97" s="48">
        <v>0</v>
      </c>
      <c r="T97" s="48">
        <v>0</v>
      </c>
      <c r="U97" s="48">
        <v>0</v>
      </c>
      <c r="V97" s="48">
        <v>386.27</v>
      </c>
      <c r="W97" s="48">
        <v>386.27</v>
      </c>
      <c r="X97" s="48">
        <v>386.27</v>
      </c>
      <c r="Y97" s="48">
        <v>404.67</v>
      </c>
      <c r="Z97" s="48">
        <v>404.67</v>
      </c>
      <c r="AA97" s="48">
        <v>404.67</v>
      </c>
      <c r="AB97" s="48">
        <v>485.6</v>
      </c>
      <c r="AC97" s="48">
        <v>485.6</v>
      </c>
      <c r="AD97" s="48">
        <v>404.67</v>
      </c>
      <c r="AE97" s="48">
        <v>404.67</v>
      </c>
      <c r="AF97" s="48">
        <v>404.67</v>
      </c>
      <c r="AG97" s="48">
        <v>404.67</v>
      </c>
      <c r="AH97" s="48">
        <v>404.67</v>
      </c>
      <c r="AI97" s="48">
        <v>404.67</v>
      </c>
      <c r="AJ97" s="48">
        <v>404.67</v>
      </c>
      <c r="AK97" s="48">
        <v>404.67</v>
      </c>
      <c r="AL97" s="48">
        <v>404.67</v>
      </c>
      <c r="AM97" s="48">
        <v>549.98</v>
      </c>
      <c r="AN97" s="48">
        <v>549.98</v>
      </c>
      <c r="AO97" s="48">
        <v>549.98</v>
      </c>
      <c r="AP97" s="48">
        <v>549.98</v>
      </c>
      <c r="AQ97" s="48">
        <v>445.13</v>
      </c>
      <c r="AR97" s="48">
        <v>445.13</v>
      </c>
      <c r="AS97" s="48">
        <v>445.13</v>
      </c>
      <c r="AT97" s="48">
        <v>445.13</v>
      </c>
      <c r="AU97" s="48">
        <v>654.09</v>
      </c>
      <c r="AV97" s="48">
        <v>654.09</v>
      </c>
      <c r="AW97" s="48">
        <v>654.09</v>
      </c>
      <c r="AX97" s="48">
        <v>654.09</v>
      </c>
      <c r="AY97" s="48">
        <v>654.09</v>
      </c>
      <c r="AZ97" s="48">
        <v>690.14</v>
      </c>
      <c r="BA97" s="48">
        <v>690.14</v>
      </c>
      <c r="BB97" s="48">
        <v>690.14</v>
      </c>
      <c r="BC97" s="48">
        <v>690.14</v>
      </c>
      <c r="BD97" s="23">
        <f t="shared" si="11"/>
        <v>1970</v>
      </c>
    </row>
    <row r="98" spans="1:56" x14ac:dyDescent="0.3">
      <c r="A98" s="1" t="s">
        <v>74</v>
      </c>
      <c r="B98" s="32" t="s">
        <v>72</v>
      </c>
      <c r="C98" s="16">
        <v>1364.06</v>
      </c>
      <c r="D98" s="23">
        <v>180</v>
      </c>
      <c r="E98" s="48">
        <v>175</v>
      </c>
      <c r="F98" s="48">
        <v>170</v>
      </c>
      <c r="G98" s="48">
        <v>180</v>
      </c>
      <c r="H98" s="48">
        <v>160</v>
      </c>
      <c r="I98" s="48">
        <v>180</v>
      </c>
      <c r="J98" s="48">
        <v>175</v>
      </c>
      <c r="K98" s="48">
        <v>170</v>
      </c>
      <c r="L98" s="48">
        <v>180</v>
      </c>
      <c r="M98" s="48">
        <v>160</v>
      </c>
      <c r="N98" s="48">
        <v>0</v>
      </c>
      <c r="O98" s="48">
        <v>0</v>
      </c>
      <c r="P98" s="48">
        <v>0</v>
      </c>
      <c r="Q98" s="48">
        <v>0</v>
      </c>
      <c r="R98" s="48">
        <v>0</v>
      </c>
      <c r="S98" s="48">
        <v>0</v>
      </c>
      <c r="T98" s="48">
        <v>0</v>
      </c>
      <c r="U98" s="48">
        <v>0</v>
      </c>
      <c r="V98" s="48">
        <v>498.27699999999999</v>
      </c>
      <c r="W98" s="48">
        <v>498.27699999999999</v>
      </c>
      <c r="X98" s="48">
        <v>498.27699999999999</v>
      </c>
      <c r="Y98" s="48">
        <v>522.00200000000007</v>
      </c>
      <c r="Z98" s="48">
        <v>522.00200000000007</v>
      </c>
      <c r="AA98" s="48">
        <v>522.00200000000007</v>
      </c>
      <c r="AB98" s="48">
        <v>626.40500000000009</v>
      </c>
      <c r="AC98" s="48">
        <v>626.40500000000009</v>
      </c>
      <c r="AD98" s="48">
        <v>522.00200000000007</v>
      </c>
      <c r="AE98" s="48">
        <v>522.00200000000007</v>
      </c>
      <c r="AF98" s="48">
        <v>522.00200000000007</v>
      </c>
      <c r="AG98" s="48">
        <v>522.00200000000007</v>
      </c>
      <c r="AH98" s="48">
        <v>522.00200000000007</v>
      </c>
      <c r="AI98" s="48">
        <v>522.00200000000007</v>
      </c>
      <c r="AJ98" s="48">
        <v>522.00200000000007</v>
      </c>
      <c r="AK98" s="48">
        <v>522.00200000000007</v>
      </c>
      <c r="AL98" s="48">
        <v>522.00200000000007</v>
      </c>
      <c r="AM98" s="48">
        <v>709.44900000000007</v>
      </c>
      <c r="AN98" s="48">
        <v>709.44900000000007</v>
      </c>
      <c r="AO98" s="48">
        <v>709.44900000000007</v>
      </c>
      <c r="AP98" s="48">
        <v>709.44900000000007</v>
      </c>
      <c r="AQ98" s="48">
        <v>574.21</v>
      </c>
      <c r="AR98" s="48">
        <v>574.21</v>
      </c>
      <c r="AS98" s="48">
        <v>574.21</v>
      </c>
      <c r="AT98" s="48">
        <v>574.21</v>
      </c>
      <c r="AU98" s="48">
        <v>843.75199999999995</v>
      </c>
      <c r="AV98" s="48">
        <v>843.75199999999995</v>
      </c>
      <c r="AW98" s="48">
        <v>843.75199999999995</v>
      </c>
      <c r="AX98" s="48">
        <v>843.75199999999995</v>
      </c>
      <c r="AY98" s="48">
        <v>843.75199999999995</v>
      </c>
      <c r="AZ98" s="48">
        <v>890.26600000000008</v>
      </c>
      <c r="BA98" s="48">
        <v>890.26600000000008</v>
      </c>
      <c r="BB98" s="48">
        <v>890.26600000000008</v>
      </c>
      <c r="BC98" s="48">
        <v>890.26600000000008</v>
      </c>
      <c r="BD98" s="23">
        <f t="shared" si="11"/>
        <v>5624.4199999999983</v>
      </c>
    </row>
    <row r="99" spans="1:56" x14ac:dyDescent="0.3">
      <c r="A99" s="1" t="s">
        <v>97</v>
      </c>
      <c r="B99" s="32" t="s">
        <v>98</v>
      </c>
      <c r="C99" s="16">
        <v>288280.76</v>
      </c>
      <c r="D99" s="23">
        <v>20630</v>
      </c>
      <c r="E99" s="48">
        <v>35261.06</v>
      </c>
      <c r="F99" s="48">
        <v>17630.53</v>
      </c>
      <c r="G99" s="48">
        <v>21450</v>
      </c>
      <c r="H99" s="48">
        <v>18960.099999999999</v>
      </c>
      <c r="I99" s="48">
        <v>18960.099999999999</v>
      </c>
      <c r="J99" s="48">
        <v>19000</v>
      </c>
      <c r="K99" s="48">
        <v>25000</v>
      </c>
      <c r="L99" s="48">
        <v>29000</v>
      </c>
      <c r="M99" s="48">
        <v>27050</v>
      </c>
      <c r="N99" s="48">
        <v>25250.61</v>
      </c>
      <c r="O99" s="48">
        <v>23000</v>
      </c>
      <c r="P99" s="48">
        <v>25579.751250000001</v>
      </c>
      <c r="Q99" s="48">
        <v>33103.207499999997</v>
      </c>
      <c r="R99" s="48">
        <v>33103.207499999997</v>
      </c>
      <c r="S99" s="48">
        <v>30093.825000000001</v>
      </c>
      <c r="T99" s="48">
        <v>27978.43</v>
      </c>
      <c r="U99" s="48">
        <v>39000</v>
      </c>
      <c r="V99" s="48">
        <v>17918.591931999999</v>
      </c>
      <c r="W99" s="48">
        <v>17918.591931999999</v>
      </c>
      <c r="X99" s="48">
        <v>17918.591931999999</v>
      </c>
      <c r="Y99" s="48">
        <v>18771.857012</v>
      </c>
      <c r="Z99" s="48">
        <v>18771.857012</v>
      </c>
      <c r="AA99" s="48">
        <v>18771.857012</v>
      </c>
      <c r="AB99" s="48">
        <v>22526.235990000001</v>
      </c>
      <c r="AC99" s="48">
        <v>22526.235990000001</v>
      </c>
      <c r="AD99" s="48">
        <v>18771.857012</v>
      </c>
      <c r="AE99" s="48">
        <v>18771.857012</v>
      </c>
      <c r="AF99" s="48">
        <v>18771.857012</v>
      </c>
      <c r="AG99" s="48">
        <v>18771.857012</v>
      </c>
      <c r="AH99" s="48">
        <v>18771.857012</v>
      </c>
      <c r="AI99" s="48">
        <v>18771.857012</v>
      </c>
      <c r="AJ99" s="48">
        <v>18771.857012</v>
      </c>
      <c r="AK99" s="48">
        <v>18771.857012</v>
      </c>
      <c r="AL99" s="48">
        <v>18771.857012</v>
      </c>
      <c r="AM99" s="48">
        <v>25512.663769999999</v>
      </c>
      <c r="AN99" s="48">
        <v>26377.499830000001</v>
      </c>
      <c r="AO99" s="48">
        <v>26377.499830000001</v>
      </c>
      <c r="AP99" s="48">
        <v>35000</v>
      </c>
      <c r="AQ99" s="48">
        <v>21349.007652</v>
      </c>
      <c r="AR99" s="48">
        <v>21349.007652</v>
      </c>
      <c r="AS99" s="48">
        <v>21349.007652</v>
      </c>
      <c r="AT99" s="48">
        <v>21349.007652</v>
      </c>
      <c r="AU99" s="48">
        <v>31370.693992</v>
      </c>
      <c r="AV99" s="48">
        <v>31370.693992</v>
      </c>
      <c r="AW99" s="48">
        <v>31370.693992</v>
      </c>
      <c r="AX99" s="48">
        <v>48000</v>
      </c>
      <c r="AY99" s="48">
        <v>31370.693992</v>
      </c>
      <c r="AZ99" s="48">
        <v>33099.787669999998</v>
      </c>
      <c r="BA99" s="48">
        <v>33099.787669999998</v>
      </c>
      <c r="BB99" s="48">
        <v>33099.787669999998</v>
      </c>
      <c r="BC99" s="48">
        <v>33099.787669999998</v>
      </c>
      <c r="BD99" s="23">
        <f t="shared" si="11"/>
        <v>16997.499999999996</v>
      </c>
    </row>
    <row r="100" spans="1:56" x14ac:dyDescent="0.3">
      <c r="A100" s="1" t="s">
        <v>97</v>
      </c>
      <c r="B100" s="32" t="s">
        <v>99</v>
      </c>
      <c r="C100" s="16">
        <v>65307.58</v>
      </c>
      <c r="D100" s="23">
        <v>3020.424</v>
      </c>
      <c r="E100" s="48">
        <v>6040.848</v>
      </c>
      <c r="F100" s="48">
        <v>3020.424</v>
      </c>
      <c r="G100" s="48">
        <v>3020.424</v>
      </c>
      <c r="H100" s="48">
        <v>3248.19</v>
      </c>
      <c r="I100" s="48">
        <v>3248.19</v>
      </c>
      <c r="J100" s="48">
        <v>3248.19</v>
      </c>
      <c r="K100" s="48">
        <v>3248.19</v>
      </c>
      <c r="L100" s="48">
        <v>6000</v>
      </c>
      <c r="M100" s="48">
        <v>6700</v>
      </c>
      <c r="N100" s="48">
        <v>5500</v>
      </c>
      <c r="O100" s="48">
        <v>4800</v>
      </c>
      <c r="P100" s="48">
        <v>7300</v>
      </c>
      <c r="Q100" s="48">
        <v>6800</v>
      </c>
      <c r="R100" s="48">
        <v>10400</v>
      </c>
      <c r="S100" s="48">
        <v>8000</v>
      </c>
      <c r="T100" s="48">
        <v>7500</v>
      </c>
      <c r="U100" s="48">
        <v>7450</v>
      </c>
      <c r="V100" s="48">
        <v>2772.63</v>
      </c>
      <c r="W100" s="48">
        <v>2772.63</v>
      </c>
      <c r="X100" s="48">
        <v>2772.63</v>
      </c>
      <c r="Y100" s="48">
        <v>2904.66</v>
      </c>
      <c r="Z100" s="48">
        <v>2904.66</v>
      </c>
      <c r="AA100" s="48">
        <v>2904.66</v>
      </c>
      <c r="AB100" s="48">
        <v>3485.59</v>
      </c>
      <c r="AC100" s="48">
        <v>3485.59</v>
      </c>
      <c r="AD100" s="48">
        <v>2904.66</v>
      </c>
      <c r="AE100" s="48">
        <v>2904.66</v>
      </c>
      <c r="AF100" s="48">
        <v>2904.66</v>
      </c>
      <c r="AG100" s="48">
        <v>2904.66</v>
      </c>
      <c r="AH100" s="48">
        <v>2904.66</v>
      </c>
      <c r="AI100" s="48">
        <v>2904.66</v>
      </c>
      <c r="AJ100" s="48">
        <v>2904.66</v>
      </c>
      <c r="AK100" s="48">
        <v>2904.66</v>
      </c>
      <c r="AL100" s="48">
        <v>2904.66</v>
      </c>
      <c r="AM100" s="48">
        <v>3947.7</v>
      </c>
      <c r="AN100" s="48">
        <v>3947.7</v>
      </c>
      <c r="AO100" s="48">
        <v>3947.7</v>
      </c>
      <c r="AP100" s="48">
        <v>3947.7</v>
      </c>
      <c r="AQ100" s="48">
        <v>3195.13</v>
      </c>
      <c r="AR100" s="48">
        <v>3195.13</v>
      </c>
      <c r="AS100" s="48">
        <v>3195.13</v>
      </c>
      <c r="AT100" s="48">
        <v>3195.13</v>
      </c>
      <c r="AU100" s="48">
        <v>4694.99</v>
      </c>
      <c r="AV100" s="48">
        <v>4694.99</v>
      </c>
      <c r="AW100" s="48">
        <v>4694.99</v>
      </c>
      <c r="AX100" s="48">
        <v>4694.99</v>
      </c>
      <c r="AY100" s="48">
        <v>4694.99</v>
      </c>
      <c r="AZ100" s="48">
        <v>4953.7700000000004</v>
      </c>
      <c r="BA100" s="48">
        <v>4953.7700000000004</v>
      </c>
      <c r="BB100" s="48">
        <v>4953.7700000000004</v>
      </c>
      <c r="BC100" s="48">
        <v>4953.7700000000004</v>
      </c>
      <c r="BD100" s="23">
        <f t="shared" ref="BD100:BD131" si="13">SUM(D98:BC98)</f>
        <v>23656.125000000004</v>
      </c>
    </row>
    <row r="101" spans="1:56" ht="17.25" customHeight="1" x14ac:dyDescent="0.3">
      <c r="A101" s="1" t="s">
        <v>97</v>
      </c>
      <c r="B101" s="32" t="s">
        <v>100</v>
      </c>
      <c r="C101" s="16">
        <v>4925.07</v>
      </c>
      <c r="D101" s="23">
        <v>290.73599999999999</v>
      </c>
      <c r="E101" s="48">
        <v>581.47199999999998</v>
      </c>
      <c r="F101" s="48">
        <v>290.73599999999999</v>
      </c>
      <c r="G101" s="48">
        <v>290.73599999999999</v>
      </c>
      <c r="H101" s="48">
        <v>312.66000000000003</v>
      </c>
      <c r="I101" s="48">
        <v>312.66000000000003</v>
      </c>
      <c r="J101" s="48">
        <v>312.66000000000003</v>
      </c>
      <c r="K101" s="48">
        <v>312.66000000000003</v>
      </c>
      <c r="L101" s="48">
        <v>378.54</v>
      </c>
      <c r="M101" s="48">
        <v>416.39400000000001</v>
      </c>
      <c r="N101" s="48">
        <v>416.39400000000001</v>
      </c>
      <c r="O101" s="48">
        <v>378.54</v>
      </c>
      <c r="P101" s="48">
        <v>401.625</v>
      </c>
      <c r="Q101" s="48">
        <v>519.75</v>
      </c>
      <c r="R101" s="48">
        <v>519.75</v>
      </c>
      <c r="S101" s="48">
        <v>472.5</v>
      </c>
      <c r="T101" s="48">
        <v>443.34</v>
      </c>
      <c r="U101" s="48">
        <v>585</v>
      </c>
      <c r="V101" s="48">
        <v>262.5</v>
      </c>
      <c r="W101" s="48">
        <v>262.5</v>
      </c>
      <c r="X101" s="48">
        <v>262.5</v>
      </c>
      <c r="Y101" s="48">
        <v>275</v>
      </c>
      <c r="Z101" s="48">
        <v>275</v>
      </c>
      <c r="AA101" s="48">
        <v>275</v>
      </c>
      <c r="AB101" s="48">
        <v>330</v>
      </c>
      <c r="AC101" s="48">
        <v>330</v>
      </c>
      <c r="AD101" s="48">
        <v>275</v>
      </c>
      <c r="AE101" s="48">
        <v>275</v>
      </c>
      <c r="AF101" s="48">
        <v>275</v>
      </c>
      <c r="AG101" s="48">
        <v>275</v>
      </c>
      <c r="AH101" s="48">
        <v>275</v>
      </c>
      <c r="AI101" s="48">
        <v>275</v>
      </c>
      <c r="AJ101" s="48">
        <v>275</v>
      </c>
      <c r="AK101" s="48">
        <v>275</v>
      </c>
      <c r="AL101" s="48">
        <v>275</v>
      </c>
      <c r="AM101" s="48">
        <v>373.75</v>
      </c>
      <c r="AN101" s="48">
        <v>373.75</v>
      </c>
      <c r="AO101" s="48">
        <v>373.75</v>
      </c>
      <c r="AP101" s="48">
        <v>373.75</v>
      </c>
      <c r="AQ101" s="48">
        <v>302.5</v>
      </c>
      <c r="AR101" s="48">
        <v>302.5</v>
      </c>
      <c r="AS101" s="48">
        <v>302.5</v>
      </c>
      <c r="AT101" s="48">
        <v>302.5</v>
      </c>
      <c r="AU101" s="48">
        <v>444.5</v>
      </c>
      <c r="AV101" s="48">
        <v>444.5</v>
      </c>
      <c r="AW101" s="48">
        <v>444.5</v>
      </c>
      <c r="AX101" s="48">
        <v>444.5</v>
      </c>
      <c r="AY101" s="48">
        <v>444.5</v>
      </c>
      <c r="AZ101" s="48">
        <v>469</v>
      </c>
      <c r="BA101" s="48">
        <v>469</v>
      </c>
      <c r="BB101" s="48">
        <v>469</v>
      </c>
      <c r="BC101" s="48">
        <v>469</v>
      </c>
      <c r="BD101" s="23">
        <f t="shared" si="13"/>
        <v>1298666.9738560007</v>
      </c>
    </row>
    <row r="102" spans="1:56" ht="17.25" customHeight="1" x14ac:dyDescent="0.3">
      <c r="A102" s="1" t="s">
        <v>97</v>
      </c>
      <c r="B102" s="32" t="s">
        <v>101</v>
      </c>
      <c r="C102" s="16">
        <v>13522.8</v>
      </c>
      <c r="D102" s="23">
        <v>255.7</v>
      </c>
      <c r="E102" s="48">
        <v>511.4</v>
      </c>
      <c r="F102" s="48">
        <v>255.7</v>
      </c>
      <c r="G102" s="48">
        <v>255.7</v>
      </c>
      <c r="H102" s="48">
        <v>273.75</v>
      </c>
      <c r="I102" s="48">
        <v>273.75</v>
      </c>
      <c r="J102" s="48">
        <v>273.75</v>
      </c>
      <c r="K102" s="48">
        <v>273.75</v>
      </c>
      <c r="L102" s="48">
        <v>332.875</v>
      </c>
      <c r="M102" s="48">
        <v>366.16250000000002</v>
      </c>
      <c r="N102" s="48">
        <v>366.16250000000002</v>
      </c>
      <c r="O102" s="48">
        <v>332.875</v>
      </c>
      <c r="P102" s="48">
        <v>371.02499999999998</v>
      </c>
      <c r="Q102" s="48">
        <v>480.15</v>
      </c>
      <c r="R102" s="48">
        <v>480.15</v>
      </c>
      <c r="S102" s="48">
        <v>436.5</v>
      </c>
      <c r="T102" s="48">
        <v>405.8</v>
      </c>
      <c r="U102" s="48">
        <v>450</v>
      </c>
      <c r="V102" s="48">
        <v>455.43</v>
      </c>
      <c r="W102" s="48">
        <v>455.43</v>
      </c>
      <c r="X102" s="48">
        <v>455.43</v>
      </c>
      <c r="Y102" s="48">
        <v>477.11</v>
      </c>
      <c r="Z102" s="48">
        <v>477.11</v>
      </c>
      <c r="AA102" s="48">
        <v>477.11</v>
      </c>
      <c r="AB102" s="48">
        <v>572.54</v>
      </c>
      <c r="AC102" s="48">
        <v>572.54</v>
      </c>
      <c r="AD102" s="48">
        <v>477.11</v>
      </c>
      <c r="AE102" s="48">
        <v>477.11</v>
      </c>
      <c r="AF102" s="48">
        <v>477.11</v>
      </c>
      <c r="AG102" s="48">
        <v>477.11</v>
      </c>
      <c r="AH102" s="48">
        <v>477.11</v>
      </c>
      <c r="AI102" s="48">
        <v>477.11</v>
      </c>
      <c r="AJ102" s="48">
        <v>477.11</v>
      </c>
      <c r="AK102" s="48">
        <v>477.11</v>
      </c>
      <c r="AL102" s="48">
        <v>477.11</v>
      </c>
      <c r="AM102" s="48">
        <v>648.44000000000005</v>
      </c>
      <c r="AN102" s="48">
        <v>648.44000000000005</v>
      </c>
      <c r="AO102" s="48">
        <v>648.44000000000005</v>
      </c>
      <c r="AP102" s="48">
        <v>648.44000000000005</v>
      </c>
      <c r="AQ102" s="48">
        <v>524.83000000000004</v>
      </c>
      <c r="AR102" s="48">
        <v>524.83000000000004</v>
      </c>
      <c r="AS102" s="48">
        <v>524.83000000000004</v>
      </c>
      <c r="AT102" s="48">
        <v>524.83000000000004</v>
      </c>
      <c r="AU102" s="48">
        <v>771.19</v>
      </c>
      <c r="AV102" s="48">
        <v>771.19</v>
      </c>
      <c r="AW102" s="48">
        <v>771.19</v>
      </c>
      <c r="AX102" s="48">
        <v>771.19</v>
      </c>
      <c r="AY102" s="48">
        <v>771.19</v>
      </c>
      <c r="AZ102" s="48">
        <v>813.7</v>
      </c>
      <c r="BA102" s="48">
        <v>813.7</v>
      </c>
      <c r="BB102" s="48">
        <v>813.7</v>
      </c>
      <c r="BC102" s="48">
        <v>813.7</v>
      </c>
      <c r="BD102" s="23">
        <f t="shared" si="13"/>
        <v>220551.22</v>
      </c>
    </row>
    <row r="103" spans="1:56" ht="17.25" customHeight="1" x14ac:dyDescent="0.3">
      <c r="A103" s="1" t="s">
        <v>97</v>
      </c>
      <c r="B103" s="32" t="s">
        <v>102</v>
      </c>
      <c r="C103" s="16">
        <v>460.35</v>
      </c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>
        <v>0</v>
      </c>
      <c r="W103" s="23">
        <v>0</v>
      </c>
      <c r="X103" s="23">
        <v>0</v>
      </c>
      <c r="Y103" s="23">
        <v>62</v>
      </c>
      <c r="Z103" s="23">
        <v>0</v>
      </c>
      <c r="AA103" s="23">
        <v>60</v>
      </c>
      <c r="AB103" s="23">
        <v>0</v>
      </c>
      <c r="AC103" s="23">
        <v>0</v>
      </c>
      <c r="AD103" s="23">
        <v>0</v>
      </c>
      <c r="AE103" s="23">
        <v>0</v>
      </c>
      <c r="AF103" s="23">
        <v>33.3333333333333</v>
      </c>
      <c r="AG103" s="23">
        <v>0</v>
      </c>
      <c r="AH103" s="23">
        <v>0</v>
      </c>
      <c r="AI103" s="23">
        <v>0</v>
      </c>
      <c r="AJ103" s="23">
        <v>33.3333333333333</v>
      </c>
      <c r="AK103" s="23">
        <v>0</v>
      </c>
      <c r="AL103" s="23">
        <v>0</v>
      </c>
      <c r="AM103" s="23">
        <v>50</v>
      </c>
      <c r="AN103" s="23">
        <v>0</v>
      </c>
      <c r="AO103" s="23">
        <v>0</v>
      </c>
      <c r="AP103" s="23">
        <v>110</v>
      </c>
      <c r="AQ103" s="23">
        <v>0</v>
      </c>
      <c r="AR103" s="23">
        <v>0</v>
      </c>
      <c r="AS103" s="23">
        <v>100</v>
      </c>
      <c r="AT103" s="23">
        <v>0</v>
      </c>
      <c r="AU103" s="23">
        <v>110</v>
      </c>
      <c r="AV103" s="23">
        <v>110</v>
      </c>
      <c r="AW103" s="23">
        <v>0</v>
      </c>
      <c r="AX103" s="23">
        <v>110</v>
      </c>
      <c r="AY103" s="23">
        <v>110</v>
      </c>
      <c r="AZ103" s="23">
        <v>0</v>
      </c>
      <c r="BA103" s="23">
        <v>0</v>
      </c>
      <c r="BB103" s="23">
        <v>110</v>
      </c>
      <c r="BC103" s="23">
        <v>0</v>
      </c>
      <c r="BD103" s="23">
        <f t="shared" si="13"/>
        <v>18787.152999999998</v>
      </c>
    </row>
    <row r="104" spans="1:56" x14ac:dyDescent="0.3">
      <c r="A104" s="1" t="s">
        <v>97</v>
      </c>
      <c r="B104" s="32" t="s">
        <v>103</v>
      </c>
      <c r="C104" s="16">
        <v>21587.33</v>
      </c>
      <c r="D104" s="23">
        <v>1100</v>
      </c>
      <c r="E104" s="48">
        <v>1100</v>
      </c>
      <c r="F104" s="48">
        <v>900</v>
      </c>
      <c r="G104" s="48">
        <v>1050</v>
      </c>
      <c r="H104" s="48">
        <v>1100</v>
      </c>
      <c r="I104" s="48">
        <v>1050</v>
      </c>
      <c r="J104" s="48">
        <v>1225</v>
      </c>
      <c r="K104" s="48">
        <v>1225</v>
      </c>
      <c r="L104" s="48">
        <v>1500</v>
      </c>
      <c r="M104" s="48">
        <v>1650</v>
      </c>
      <c r="N104" s="48">
        <v>1650</v>
      </c>
      <c r="O104" s="48">
        <v>1500</v>
      </c>
      <c r="P104" s="48">
        <v>1700</v>
      </c>
      <c r="Q104" s="48">
        <v>2900</v>
      </c>
      <c r="R104" s="48">
        <v>2200</v>
      </c>
      <c r="S104" s="48">
        <v>2400</v>
      </c>
      <c r="T104" s="48">
        <v>1820</v>
      </c>
      <c r="U104" s="48">
        <v>2900</v>
      </c>
      <c r="V104" s="48">
        <v>1114.47</v>
      </c>
      <c r="W104" s="48">
        <v>1114.47</v>
      </c>
      <c r="X104" s="48">
        <v>1114.47</v>
      </c>
      <c r="Y104" s="48">
        <v>1167.54</v>
      </c>
      <c r="Z104" s="48">
        <v>1167.54</v>
      </c>
      <c r="AA104" s="48">
        <v>1167.54</v>
      </c>
      <c r="AB104" s="48">
        <v>1401.05</v>
      </c>
      <c r="AC104" s="48">
        <v>1401.05</v>
      </c>
      <c r="AD104" s="48">
        <v>1167.54</v>
      </c>
      <c r="AE104" s="48">
        <v>1167.54</v>
      </c>
      <c r="AF104" s="48">
        <v>1167.54</v>
      </c>
      <c r="AG104" s="48">
        <v>1167.54</v>
      </c>
      <c r="AH104" s="48">
        <v>1167.54</v>
      </c>
      <c r="AI104" s="48">
        <v>1167.54</v>
      </c>
      <c r="AJ104" s="48">
        <v>1167.54</v>
      </c>
      <c r="AK104" s="48">
        <v>1167.54</v>
      </c>
      <c r="AL104" s="48">
        <v>1167.54</v>
      </c>
      <c r="AM104" s="48">
        <v>1586.79</v>
      </c>
      <c r="AN104" s="48">
        <v>1586.79</v>
      </c>
      <c r="AO104" s="48">
        <v>1586.79</v>
      </c>
      <c r="AP104" s="48">
        <v>1586.79</v>
      </c>
      <c r="AQ104" s="48">
        <v>1284.29</v>
      </c>
      <c r="AR104" s="48">
        <v>1284.29</v>
      </c>
      <c r="AS104" s="48">
        <v>1284.29</v>
      </c>
      <c r="AT104" s="48">
        <v>1284.29</v>
      </c>
      <c r="AU104" s="48">
        <v>1887.17</v>
      </c>
      <c r="AV104" s="48">
        <v>1887.17</v>
      </c>
      <c r="AW104" s="48">
        <v>1887.17</v>
      </c>
      <c r="AX104" s="48">
        <v>1887.17</v>
      </c>
      <c r="AY104" s="48">
        <v>1887.17</v>
      </c>
      <c r="AZ104" s="48">
        <v>1991.19</v>
      </c>
      <c r="BA104" s="48">
        <v>1991.19</v>
      </c>
      <c r="BB104" s="48">
        <v>1991.19</v>
      </c>
      <c r="BC104" s="48">
        <v>1991.19</v>
      </c>
      <c r="BD104" s="23">
        <f t="shared" si="13"/>
        <v>26435.720000000008</v>
      </c>
    </row>
    <row r="105" spans="1:56" x14ac:dyDescent="0.3">
      <c r="A105" s="1" t="s">
        <v>97</v>
      </c>
      <c r="B105" s="32" t="s">
        <v>61</v>
      </c>
      <c r="C105" s="16">
        <v>11284.99</v>
      </c>
      <c r="D105" s="23">
        <v>161.52000000000001</v>
      </c>
      <c r="E105" s="48">
        <v>323.04000000000002</v>
      </c>
      <c r="F105" s="48">
        <v>161.52000000000001</v>
      </c>
      <c r="G105" s="48">
        <v>161.52000000000001</v>
      </c>
      <c r="H105" s="48">
        <v>173.625</v>
      </c>
      <c r="I105" s="48">
        <v>173.625</v>
      </c>
      <c r="J105" s="48">
        <v>173.625</v>
      </c>
      <c r="K105" s="48">
        <v>173.625</v>
      </c>
      <c r="L105" s="48">
        <v>225</v>
      </c>
      <c r="M105" s="48">
        <v>225</v>
      </c>
      <c r="N105" s="48">
        <v>225</v>
      </c>
      <c r="O105" s="48">
        <v>225</v>
      </c>
      <c r="P105" s="48">
        <v>363.73124002128799</v>
      </c>
      <c r="Q105" s="48">
        <v>470.71101649813698</v>
      </c>
      <c r="R105" s="48">
        <v>470.71101649813698</v>
      </c>
      <c r="S105" s="48">
        <v>427.91910590739798</v>
      </c>
      <c r="T105" s="48">
        <v>300.48536455561498</v>
      </c>
      <c r="U105" s="48">
        <v>420</v>
      </c>
      <c r="V105" s="48">
        <v>386.27</v>
      </c>
      <c r="W105" s="48">
        <v>386.27</v>
      </c>
      <c r="X105" s="48">
        <v>386.27</v>
      </c>
      <c r="Y105" s="48">
        <v>404.67</v>
      </c>
      <c r="Z105" s="48">
        <v>404.67</v>
      </c>
      <c r="AA105" s="48">
        <v>404.67</v>
      </c>
      <c r="AB105" s="48">
        <v>485.6</v>
      </c>
      <c r="AC105" s="48">
        <v>485.6</v>
      </c>
      <c r="AD105" s="48">
        <v>404.67</v>
      </c>
      <c r="AE105" s="48">
        <v>404.67</v>
      </c>
      <c r="AF105" s="48">
        <v>404.67</v>
      </c>
      <c r="AG105" s="48">
        <v>404.67</v>
      </c>
      <c r="AH105" s="48">
        <v>404.67</v>
      </c>
      <c r="AI105" s="48">
        <v>404.67</v>
      </c>
      <c r="AJ105" s="48">
        <v>404.67</v>
      </c>
      <c r="AK105" s="48">
        <v>404.67</v>
      </c>
      <c r="AL105" s="48">
        <v>404.67</v>
      </c>
      <c r="AM105" s="48">
        <v>549.98</v>
      </c>
      <c r="AN105" s="48">
        <v>549.98</v>
      </c>
      <c r="AO105" s="48">
        <v>549.98</v>
      </c>
      <c r="AP105" s="48">
        <v>549.98</v>
      </c>
      <c r="AQ105" s="48">
        <v>445.13</v>
      </c>
      <c r="AR105" s="48">
        <v>445.13</v>
      </c>
      <c r="AS105" s="48">
        <v>445.13</v>
      </c>
      <c r="AT105" s="48">
        <v>445.13</v>
      </c>
      <c r="AU105" s="48">
        <v>654.09</v>
      </c>
      <c r="AV105" s="48">
        <v>654.09</v>
      </c>
      <c r="AW105" s="48">
        <v>654.09</v>
      </c>
      <c r="AX105" s="48">
        <v>654.09</v>
      </c>
      <c r="AY105" s="48">
        <v>654.09</v>
      </c>
      <c r="AZ105" s="48">
        <v>690.14</v>
      </c>
      <c r="BA105" s="48">
        <v>690.14</v>
      </c>
      <c r="BB105" s="48">
        <v>690.14</v>
      </c>
      <c r="BC105" s="48">
        <v>690.14</v>
      </c>
      <c r="BD105" s="23">
        <f t="shared" si="13"/>
        <v>998.66666666666663</v>
      </c>
    </row>
    <row r="106" spans="1:56" x14ac:dyDescent="0.3">
      <c r="A106" s="1" t="s">
        <v>104</v>
      </c>
      <c r="B106" s="32" t="str">
        <f>IF(Ulaz!B104="","",Ulaz!B104)</f>
        <v xml:space="preserve">EUROCOMM MEDIA d.o.o. </v>
      </c>
      <c r="C106" s="16">
        <v>75971</v>
      </c>
      <c r="D106" s="23">
        <v>1300</v>
      </c>
      <c r="E106" s="48">
        <v>2800</v>
      </c>
      <c r="F106" s="48">
        <v>2700</v>
      </c>
      <c r="G106" s="48">
        <v>2300</v>
      </c>
      <c r="H106" s="48">
        <v>1700</v>
      </c>
      <c r="I106" s="48">
        <v>1500</v>
      </c>
      <c r="J106" s="48">
        <v>2100</v>
      </c>
      <c r="K106" s="48">
        <v>2500</v>
      </c>
      <c r="L106" s="48">
        <v>1700</v>
      </c>
      <c r="M106" s="48">
        <v>1000</v>
      </c>
      <c r="N106" s="48">
        <v>900</v>
      </c>
      <c r="O106" s="48">
        <v>800</v>
      </c>
      <c r="P106" s="48">
        <v>900</v>
      </c>
      <c r="Q106" s="48">
        <v>1200</v>
      </c>
      <c r="R106" s="48">
        <v>700</v>
      </c>
      <c r="S106" s="48">
        <v>700</v>
      </c>
      <c r="T106" s="48">
        <v>700</v>
      </c>
      <c r="U106" s="48">
        <v>800</v>
      </c>
      <c r="V106" s="48">
        <v>1100</v>
      </c>
      <c r="W106" s="48">
        <v>900</v>
      </c>
      <c r="X106" s="48">
        <v>500</v>
      </c>
      <c r="Y106" s="48">
        <v>500</v>
      </c>
      <c r="Z106" s="48">
        <v>500</v>
      </c>
      <c r="AA106" s="48">
        <v>500</v>
      </c>
      <c r="AB106" s="48">
        <v>900</v>
      </c>
      <c r="AC106" s="48">
        <v>900</v>
      </c>
      <c r="AD106" s="48">
        <v>900</v>
      </c>
      <c r="AE106" s="48">
        <v>1100</v>
      </c>
      <c r="AF106" s="48">
        <v>900</v>
      </c>
      <c r="AG106" s="48">
        <v>1200</v>
      </c>
      <c r="AH106" s="48">
        <v>1100</v>
      </c>
      <c r="AI106" s="48">
        <v>500</v>
      </c>
      <c r="AJ106" s="48">
        <v>800</v>
      </c>
      <c r="AK106" s="48">
        <v>900</v>
      </c>
      <c r="AL106" s="48">
        <v>300</v>
      </c>
      <c r="AM106" s="48">
        <v>400</v>
      </c>
      <c r="AN106" s="48">
        <v>400</v>
      </c>
      <c r="AO106" s="48">
        <v>600</v>
      </c>
      <c r="AP106" s="48">
        <v>500</v>
      </c>
      <c r="AQ106" s="48">
        <v>500</v>
      </c>
      <c r="AR106" s="48">
        <v>400</v>
      </c>
      <c r="AS106" s="48">
        <v>400</v>
      </c>
      <c r="AT106" s="48">
        <v>500</v>
      </c>
      <c r="AU106" s="48">
        <v>500</v>
      </c>
      <c r="AV106" s="48">
        <v>400</v>
      </c>
      <c r="AW106" s="48">
        <v>700</v>
      </c>
      <c r="AX106" s="48">
        <v>1100</v>
      </c>
      <c r="AY106" s="48">
        <v>2000</v>
      </c>
      <c r="AZ106" s="48">
        <v>400</v>
      </c>
      <c r="BA106" s="48">
        <v>500</v>
      </c>
      <c r="BB106" s="48">
        <v>400</v>
      </c>
      <c r="BC106" s="48">
        <v>400</v>
      </c>
      <c r="BD106" s="23">
        <f t="shared" si="13"/>
        <v>78010.920000000027</v>
      </c>
    </row>
    <row r="107" spans="1:56" x14ac:dyDescent="0.3">
      <c r="A107" s="1" t="s">
        <v>104</v>
      </c>
      <c r="B107" s="32" t="str">
        <f>IF(Ulaz!B105="","",Ulaz!B105)</f>
        <v>CARRIER j.d.o.o.</v>
      </c>
      <c r="C107" s="16">
        <v>182360</v>
      </c>
      <c r="D107" s="23">
        <v>3000</v>
      </c>
      <c r="E107" s="48">
        <v>5000</v>
      </c>
      <c r="F107" s="48">
        <v>6500</v>
      </c>
      <c r="G107" s="48">
        <v>6400</v>
      </c>
      <c r="H107" s="48">
        <v>4600</v>
      </c>
      <c r="I107" s="48">
        <v>4800</v>
      </c>
      <c r="J107" s="48">
        <v>6700</v>
      </c>
      <c r="K107" s="48">
        <v>4600</v>
      </c>
      <c r="L107" s="48">
        <v>3500</v>
      </c>
      <c r="M107" s="48">
        <v>2000</v>
      </c>
      <c r="N107" s="48">
        <v>1800</v>
      </c>
      <c r="O107" s="48">
        <v>1500</v>
      </c>
      <c r="P107" s="48">
        <v>1800</v>
      </c>
      <c r="Q107" s="48">
        <v>1800</v>
      </c>
      <c r="R107" s="48">
        <v>1500</v>
      </c>
      <c r="S107" s="48">
        <v>1600</v>
      </c>
      <c r="T107" s="48">
        <v>1600</v>
      </c>
      <c r="U107" s="48">
        <v>1600</v>
      </c>
      <c r="V107" s="48">
        <v>1800</v>
      </c>
      <c r="W107" s="48">
        <v>1800</v>
      </c>
      <c r="X107" s="48">
        <v>1800</v>
      </c>
      <c r="Y107" s="48">
        <v>1600</v>
      </c>
      <c r="Z107" s="48">
        <v>1800</v>
      </c>
      <c r="AA107" s="48">
        <v>1500</v>
      </c>
      <c r="AB107" s="48">
        <v>1800</v>
      </c>
      <c r="AC107" s="48">
        <v>1800</v>
      </c>
      <c r="AD107" s="48">
        <v>2100</v>
      </c>
      <c r="AE107" s="48">
        <v>1700</v>
      </c>
      <c r="AF107" s="48">
        <v>2000</v>
      </c>
      <c r="AG107" s="48">
        <v>1800</v>
      </c>
      <c r="AH107" s="48">
        <v>1800</v>
      </c>
      <c r="AI107" s="48">
        <v>1900</v>
      </c>
      <c r="AJ107" s="48">
        <v>1800</v>
      </c>
      <c r="AK107" s="48">
        <v>1800</v>
      </c>
      <c r="AL107" s="48">
        <v>1800</v>
      </c>
      <c r="AM107" s="48">
        <v>1500</v>
      </c>
      <c r="AN107" s="48">
        <v>1800</v>
      </c>
      <c r="AO107" s="48">
        <v>1500</v>
      </c>
      <c r="AP107" s="48">
        <v>1300</v>
      </c>
      <c r="AQ107" s="48">
        <v>1500</v>
      </c>
      <c r="AR107" s="48">
        <v>1800</v>
      </c>
      <c r="AS107" s="48">
        <v>1500</v>
      </c>
      <c r="AT107" s="48">
        <v>1800</v>
      </c>
      <c r="AU107" s="48">
        <v>1500</v>
      </c>
      <c r="AV107" s="48">
        <v>1800</v>
      </c>
      <c r="AW107" s="48">
        <v>3500</v>
      </c>
      <c r="AX107" s="48">
        <v>2500</v>
      </c>
      <c r="AY107" s="48">
        <v>3200</v>
      </c>
      <c r="AZ107" s="48">
        <v>1800</v>
      </c>
      <c r="BA107" s="48">
        <v>1800</v>
      </c>
      <c r="BB107" s="48">
        <v>1500</v>
      </c>
      <c r="BC107" s="48">
        <v>1400</v>
      </c>
      <c r="BD107" s="23">
        <f t="shared" si="13"/>
        <v>21853.157743480569</v>
      </c>
    </row>
    <row r="108" spans="1:56" x14ac:dyDescent="0.3">
      <c r="A108" s="1" t="s">
        <v>104</v>
      </c>
      <c r="B108" s="32" t="str">
        <f>IF(Ulaz!B106="","",Ulaz!B106)</f>
        <v>KVANTUM SPORT ZG d.o.o.</v>
      </c>
      <c r="C108" s="16">
        <v>222464</v>
      </c>
      <c r="D108" s="23">
        <v>1300</v>
      </c>
      <c r="E108" s="48">
        <v>2500</v>
      </c>
      <c r="F108" s="48">
        <v>3500</v>
      </c>
      <c r="G108" s="48">
        <v>2700</v>
      </c>
      <c r="H108" s="48">
        <v>2200</v>
      </c>
      <c r="I108" s="48">
        <v>1700</v>
      </c>
      <c r="J108" s="48">
        <v>3200</v>
      </c>
      <c r="K108" s="48">
        <v>2700</v>
      </c>
      <c r="L108" s="48">
        <v>2100</v>
      </c>
      <c r="M108" s="48">
        <v>1400</v>
      </c>
      <c r="N108" s="48">
        <v>1300</v>
      </c>
      <c r="O108" s="48">
        <v>1600</v>
      </c>
      <c r="P108" s="48">
        <v>3200</v>
      </c>
      <c r="Q108" s="48">
        <v>1700</v>
      </c>
      <c r="R108" s="48">
        <v>1500</v>
      </c>
      <c r="S108" s="48">
        <v>1400</v>
      </c>
      <c r="T108" s="48">
        <v>1400</v>
      </c>
      <c r="U108" s="48">
        <v>10000</v>
      </c>
      <c r="V108" s="48">
        <v>1300</v>
      </c>
      <c r="W108" s="48">
        <v>1300</v>
      </c>
      <c r="X108" s="48">
        <v>1000</v>
      </c>
      <c r="Y108" s="48">
        <v>900</v>
      </c>
      <c r="Z108" s="48">
        <v>800</v>
      </c>
      <c r="AA108" s="48">
        <v>600</v>
      </c>
      <c r="AB108" s="48">
        <v>1400</v>
      </c>
      <c r="AC108" s="48">
        <v>1600</v>
      </c>
      <c r="AD108" s="48">
        <v>1000</v>
      </c>
      <c r="AE108" s="48">
        <v>2000</v>
      </c>
      <c r="AF108" s="48">
        <v>2100</v>
      </c>
      <c r="AG108" s="48">
        <v>2300</v>
      </c>
      <c r="AH108" s="48">
        <v>2300</v>
      </c>
      <c r="AI108" s="48">
        <v>1500</v>
      </c>
      <c r="AJ108" s="48">
        <v>1400</v>
      </c>
      <c r="AK108" s="48">
        <v>2600</v>
      </c>
      <c r="AL108" s="48">
        <v>1700</v>
      </c>
      <c r="AM108" s="48">
        <v>11000</v>
      </c>
      <c r="AN108" s="48">
        <v>1800</v>
      </c>
      <c r="AO108" s="48">
        <v>1700</v>
      </c>
      <c r="AP108" s="48">
        <v>1000</v>
      </c>
      <c r="AQ108" s="48">
        <v>1000</v>
      </c>
      <c r="AR108" s="48">
        <v>1000</v>
      </c>
      <c r="AS108" s="48">
        <v>1200</v>
      </c>
      <c r="AT108" s="48">
        <v>1100</v>
      </c>
      <c r="AU108" s="48">
        <v>1000</v>
      </c>
      <c r="AV108" s="48">
        <v>1100</v>
      </c>
      <c r="AW108" s="48">
        <v>2500</v>
      </c>
      <c r="AX108" s="48">
        <v>2200</v>
      </c>
      <c r="AY108" s="48">
        <v>3700</v>
      </c>
      <c r="AZ108" s="48">
        <v>1200</v>
      </c>
      <c r="BA108" s="48">
        <v>1500</v>
      </c>
      <c r="BB108" s="48">
        <v>1300</v>
      </c>
      <c r="BC108" s="48">
        <v>800</v>
      </c>
      <c r="BD108" s="23">
        <f t="shared" si="13"/>
        <v>49900</v>
      </c>
    </row>
    <row r="109" spans="1:56" x14ac:dyDescent="0.3">
      <c r="A109" s="1" t="s">
        <v>104</v>
      </c>
      <c r="B109" s="32" t="str">
        <f>IF(Ulaz!B107="","",Ulaz!B107)</f>
        <v>NIKE Retail B.V.</v>
      </c>
      <c r="C109" s="16">
        <v>81703</v>
      </c>
      <c r="D109" s="23">
        <v>1200</v>
      </c>
      <c r="E109" s="48">
        <v>1400</v>
      </c>
      <c r="F109" s="48">
        <v>2100</v>
      </c>
      <c r="G109" s="48">
        <v>1700</v>
      </c>
      <c r="H109" s="48">
        <v>1400</v>
      </c>
      <c r="I109" s="48">
        <v>1400</v>
      </c>
      <c r="J109" s="48">
        <v>2400</v>
      </c>
      <c r="K109" s="48">
        <v>1900</v>
      </c>
      <c r="L109" s="48">
        <v>1100</v>
      </c>
      <c r="M109" s="48">
        <v>1000</v>
      </c>
      <c r="N109" s="48">
        <v>1200</v>
      </c>
      <c r="O109" s="48">
        <v>1900</v>
      </c>
      <c r="P109" s="48">
        <v>1200</v>
      </c>
      <c r="Q109" s="48">
        <v>1400</v>
      </c>
      <c r="R109" s="48">
        <v>1200</v>
      </c>
      <c r="S109" s="48">
        <v>4200</v>
      </c>
      <c r="T109" s="48">
        <v>5500</v>
      </c>
      <c r="U109" s="48">
        <v>5700</v>
      </c>
      <c r="V109" s="48">
        <v>3900</v>
      </c>
      <c r="W109" s="48">
        <v>3700</v>
      </c>
      <c r="X109" s="48">
        <v>2800</v>
      </c>
      <c r="Y109" s="48">
        <v>2800</v>
      </c>
      <c r="Z109" s="48">
        <v>2600</v>
      </c>
      <c r="AA109" s="48">
        <v>2200</v>
      </c>
      <c r="AB109" s="48">
        <v>3500</v>
      </c>
      <c r="AC109" s="48">
        <v>2800</v>
      </c>
      <c r="AD109" s="48">
        <v>3000</v>
      </c>
      <c r="AE109" s="48">
        <v>3500</v>
      </c>
      <c r="AF109" s="48">
        <v>3500</v>
      </c>
      <c r="AG109" s="48">
        <v>3400</v>
      </c>
      <c r="AH109" s="48">
        <v>3000</v>
      </c>
      <c r="AI109" s="48">
        <v>2700</v>
      </c>
      <c r="AJ109" s="48">
        <v>3000</v>
      </c>
      <c r="AK109" s="48">
        <v>3500</v>
      </c>
      <c r="AL109" s="48">
        <v>1700</v>
      </c>
      <c r="AM109" s="48">
        <v>3500</v>
      </c>
      <c r="AN109" s="48">
        <v>2100</v>
      </c>
      <c r="AO109" s="48">
        <v>2000</v>
      </c>
      <c r="AP109" s="48">
        <v>4300</v>
      </c>
      <c r="AQ109" s="48">
        <v>5500</v>
      </c>
      <c r="AR109" s="48">
        <v>5700</v>
      </c>
      <c r="AS109" s="48">
        <v>3700</v>
      </c>
      <c r="AT109" s="48">
        <v>3100</v>
      </c>
      <c r="AU109" s="48">
        <v>3200</v>
      </c>
      <c r="AV109" s="48">
        <v>3200</v>
      </c>
      <c r="AW109" s="48">
        <v>5000</v>
      </c>
      <c r="AX109" s="48">
        <v>4500</v>
      </c>
      <c r="AY109" s="48">
        <v>5700</v>
      </c>
      <c r="AZ109" s="48">
        <v>3200</v>
      </c>
      <c r="BA109" s="48">
        <v>3000</v>
      </c>
      <c r="BB109" s="48">
        <v>2800</v>
      </c>
      <c r="BC109" s="48">
        <v>2700</v>
      </c>
      <c r="BD109" s="23">
        <f t="shared" si="13"/>
        <v>122600</v>
      </c>
    </row>
    <row r="110" spans="1:56" x14ac:dyDescent="0.3">
      <c r="A110" s="1" t="s">
        <v>104</v>
      </c>
      <c r="B110" s="32" t="str">
        <f>IF(Ulaz!B108="","",Ulaz!B108)</f>
        <v>ZOE FASHION D.O.O.</v>
      </c>
      <c r="C110" s="16">
        <v>181499.69000000003</v>
      </c>
      <c r="D110" s="23">
        <v>100</v>
      </c>
      <c r="E110" s="48">
        <v>100</v>
      </c>
      <c r="F110" s="48">
        <v>100</v>
      </c>
      <c r="G110" s="48">
        <v>100</v>
      </c>
      <c r="H110" s="48">
        <v>100</v>
      </c>
      <c r="I110" s="48">
        <v>100</v>
      </c>
      <c r="J110" s="48">
        <v>100</v>
      </c>
      <c r="K110" s="48">
        <v>100</v>
      </c>
      <c r="L110" s="48">
        <v>100</v>
      </c>
      <c r="M110" s="48">
        <v>100</v>
      </c>
      <c r="N110" s="48">
        <v>700</v>
      </c>
      <c r="O110" s="48">
        <v>100</v>
      </c>
      <c r="P110" s="48">
        <v>100</v>
      </c>
      <c r="Q110" s="48">
        <v>100</v>
      </c>
      <c r="R110" s="48">
        <v>100</v>
      </c>
      <c r="S110" s="48">
        <v>100</v>
      </c>
      <c r="T110" s="48">
        <v>100</v>
      </c>
      <c r="U110" s="48">
        <v>100</v>
      </c>
      <c r="V110" s="48">
        <v>100</v>
      </c>
      <c r="W110" s="48">
        <v>100</v>
      </c>
      <c r="X110" s="48">
        <v>100</v>
      </c>
      <c r="Y110" s="48">
        <v>100</v>
      </c>
      <c r="Z110" s="48">
        <v>100</v>
      </c>
      <c r="AA110" s="48">
        <v>100</v>
      </c>
      <c r="AB110" s="48">
        <v>100</v>
      </c>
      <c r="AC110" s="48">
        <v>100</v>
      </c>
      <c r="AD110" s="48">
        <v>100</v>
      </c>
      <c r="AE110" s="48">
        <v>100</v>
      </c>
      <c r="AF110" s="48">
        <v>100</v>
      </c>
      <c r="AG110" s="48">
        <v>100</v>
      </c>
      <c r="AH110" s="48">
        <v>100</v>
      </c>
      <c r="AI110" s="48">
        <v>100</v>
      </c>
      <c r="AJ110" s="48">
        <v>100</v>
      </c>
      <c r="AK110" s="48">
        <v>100</v>
      </c>
      <c r="AL110" s="48">
        <v>100</v>
      </c>
      <c r="AM110" s="48">
        <v>100</v>
      </c>
      <c r="AN110" s="48">
        <v>100</v>
      </c>
      <c r="AO110" s="48">
        <v>100</v>
      </c>
      <c r="AP110" s="48">
        <v>100</v>
      </c>
      <c r="AQ110" s="48">
        <v>100</v>
      </c>
      <c r="AR110" s="48">
        <v>100</v>
      </c>
      <c r="AS110" s="48">
        <v>100</v>
      </c>
      <c r="AT110" s="48">
        <v>100</v>
      </c>
      <c r="AU110" s="48">
        <v>100</v>
      </c>
      <c r="AV110" s="48">
        <v>100</v>
      </c>
      <c r="AW110" s="48">
        <v>100</v>
      </c>
      <c r="AX110" s="48">
        <v>100</v>
      </c>
      <c r="AY110" s="48">
        <v>100</v>
      </c>
      <c r="AZ110" s="48">
        <v>100</v>
      </c>
      <c r="BA110" s="48">
        <v>100</v>
      </c>
      <c r="BB110" s="48">
        <v>100</v>
      </c>
      <c r="BC110" s="48">
        <v>100</v>
      </c>
      <c r="BD110" s="23">
        <f t="shared" si="13"/>
        <v>106300</v>
      </c>
    </row>
    <row r="111" spans="1:56" x14ac:dyDescent="0.3">
      <c r="A111" s="1" t="s">
        <v>104</v>
      </c>
      <c r="B111" s="32" t="str">
        <f>IF(Ulaz!B109="","",Ulaz!B109)</f>
        <v>SPORTGYM TEKSTİL DIŞ TİC. LTD.ŞTİ.</v>
      </c>
      <c r="C111" s="16">
        <v>2537</v>
      </c>
      <c r="D111" s="23">
        <v>50</v>
      </c>
      <c r="E111" s="48">
        <v>30</v>
      </c>
      <c r="F111" s="48">
        <v>30</v>
      </c>
      <c r="G111" s="48">
        <v>30</v>
      </c>
      <c r="H111" s="48">
        <v>30</v>
      </c>
      <c r="I111" s="48">
        <v>30</v>
      </c>
      <c r="J111" s="48">
        <v>30</v>
      </c>
      <c r="K111" s="48">
        <v>30</v>
      </c>
      <c r="L111" s="48">
        <v>30</v>
      </c>
      <c r="M111" s="48">
        <v>30</v>
      </c>
      <c r="N111" s="48">
        <v>30</v>
      </c>
      <c r="O111" s="48">
        <v>30</v>
      </c>
      <c r="P111" s="48">
        <v>30</v>
      </c>
      <c r="Q111" s="48">
        <v>30</v>
      </c>
      <c r="R111" s="48">
        <v>30</v>
      </c>
      <c r="S111" s="48">
        <v>30</v>
      </c>
      <c r="T111" s="48">
        <v>30</v>
      </c>
      <c r="U111" s="48">
        <v>30</v>
      </c>
      <c r="V111" s="48">
        <v>30</v>
      </c>
      <c r="W111" s="48">
        <v>0</v>
      </c>
      <c r="X111" s="48">
        <v>30</v>
      </c>
      <c r="Y111" s="48">
        <v>0</v>
      </c>
      <c r="Z111" s="48">
        <v>30</v>
      </c>
      <c r="AA111" s="48">
        <v>0</v>
      </c>
      <c r="AB111" s="48">
        <v>30</v>
      </c>
      <c r="AC111" s="48">
        <v>30</v>
      </c>
      <c r="AD111" s="48">
        <v>30</v>
      </c>
      <c r="AE111" s="48">
        <v>30</v>
      </c>
      <c r="AF111" s="48">
        <v>30</v>
      </c>
      <c r="AG111" s="48">
        <v>30</v>
      </c>
      <c r="AH111" s="48">
        <v>30</v>
      </c>
      <c r="AI111" s="48">
        <v>30</v>
      </c>
      <c r="AJ111" s="48">
        <v>30</v>
      </c>
      <c r="AK111" s="48">
        <v>30</v>
      </c>
      <c r="AL111" s="48">
        <v>30</v>
      </c>
      <c r="AM111" s="48">
        <v>100</v>
      </c>
      <c r="AN111" s="48">
        <v>0</v>
      </c>
      <c r="AO111" s="48">
        <v>0</v>
      </c>
      <c r="AP111" s="48">
        <v>0</v>
      </c>
      <c r="AQ111" s="48">
        <v>0</v>
      </c>
      <c r="AR111" s="48">
        <v>0</v>
      </c>
      <c r="AS111" s="48">
        <v>0</v>
      </c>
      <c r="AT111" s="48">
        <v>0</v>
      </c>
      <c r="AU111" s="48">
        <v>0</v>
      </c>
      <c r="AV111" s="48">
        <v>0</v>
      </c>
      <c r="AW111" s="48">
        <v>0</v>
      </c>
      <c r="AX111" s="48">
        <v>0</v>
      </c>
      <c r="AY111" s="48">
        <v>0</v>
      </c>
      <c r="AZ111" s="48">
        <v>0</v>
      </c>
      <c r="BA111" s="48">
        <v>0</v>
      </c>
      <c r="BB111" s="48">
        <v>0</v>
      </c>
      <c r="BC111" s="48">
        <v>0</v>
      </c>
      <c r="BD111" s="23">
        <f t="shared" si="13"/>
        <v>152700</v>
      </c>
    </row>
    <row r="112" spans="1:56" x14ac:dyDescent="0.3">
      <c r="A112" s="1" t="s">
        <v>104</v>
      </c>
      <c r="B112" s="32" t="str">
        <f>IF(Ulaz!B110="","",Ulaz!B110)</f>
        <v>Athlete Performance Solutions</v>
      </c>
      <c r="C112" s="16">
        <v>5994</v>
      </c>
      <c r="D112" s="23">
        <v>100</v>
      </c>
      <c r="E112" s="48">
        <v>100</v>
      </c>
      <c r="F112" s="48">
        <v>200</v>
      </c>
      <c r="G112" s="48">
        <v>100</v>
      </c>
      <c r="H112" s="48">
        <v>100</v>
      </c>
      <c r="I112" s="48">
        <v>100</v>
      </c>
      <c r="J112" s="48">
        <v>200</v>
      </c>
      <c r="K112" s="48">
        <v>100</v>
      </c>
      <c r="L112" s="48">
        <v>100</v>
      </c>
      <c r="M112" s="48">
        <v>70</v>
      </c>
      <c r="N112" s="48">
        <v>70</v>
      </c>
      <c r="O112" s="48">
        <v>70</v>
      </c>
      <c r="P112" s="48">
        <v>70</v>
      </c>
      <c r="Q112" s="48">
        <v>70</v>
      </c>
      <c r="R112" s="48">
        <v>70</v>
      </c>
      <c r="S112" s="48">
        <v>70</v>
      </c>
      <c r="T112" s="48">
        <v>70</v>
      </c>
      <c r="U112" s="48">
        <v>70</v>
      </c>
      <c r="V112" s="48">
        <v>100</v>
      </c>
      <c r="W112" s="48">
        <v>70</v>
      </c>
      <c r="X112" s="48">
        <v>70</v>
      </c>
      <c r="Y112" s="48">
        <v>70</v>
      </c>
      <c r="Z112" s="48">
        <v>70</v>
      </c>
      <c r="AA112" s="48">
        <v>70</v>
      </c>
      <c r="AB112" s="48">
        <v>70</v>
      </c>
      <c r="AC112" s="48">
        <v>100</v>
      </c>
      <c r="AD112" s="48">
        <v>100</v>
      </c>
      <c r="AE112" s="48">
        <v>150</v>
      </c>
      <c r="AF112" s="48">
        <v>150</v>
      </c>
      <c r="AG112" s="48">
        <v>150</v>
      </c>
      <c r="AH112" s="48">
        <v>150</v>
      </c>
      <c r="AI112" s="48">
        <v>100</v>
      </c>
      <c r="AJ112" s="48">
        <v>100</v>
      </c>
      <c r="AK112" s="48">
        <v>100</v>
      </c>
      <c r="AL112" s="48">
        <v>70</v>
      </c>
      <c r="AM112" s="48">
        <v>200</v>
      </c>
      <c r="AN112" s="48">
        <v>50</v>
      </c>
      <c r="AO112" s="48">
        <v>70</v>
      </c>
      <c r="AP112" s="48">
        <v>70</v>
      </c>
      <c r="AQ112" s="48">
        <v>70</v>
      </c>
      <c r="AR112" s="48">
        <v>70</v>
      </c>
      <c r="AS112" s="48">
        <v>70</v>
      </c>
      <c r="AT112" s="48">
        <v>70</v>
      </c>
      <c r="AU112" s="48">
        <v>70</v>
      </c>
      <c r="AV112" s="48">
        <v>70</v>
      </c>
      <c r="AW112" s="48">
        <v>70</v>
      </c>
      <c r="AX112" s="48">
        <v>70</v>
      </c>
      <c r="AY112" s="48">
        <v>70</v>
      </c>
      <c r="AZ112" s="48">
        <v>70</v>
      </c>
      <c r="BA112" s="48">
        <v>70</v>
      </c>
      <c r="BB112" s="48">
        <v>70</v>
      </c>
      <c r="BC112" s="48">
        <v>70</v>
      </c>
      <c r="BD112" s="23">
        <f t="shared" si="13"/>
        <v>5800</v>
      </c>
    </row>
    <row r="113" spans="1:56" x14ac:dyDescent="0.3">
      <c r="A113" s="1" t="s">
        <v>104</v>
      </c>
      <c r="B113" s="32" t="str">
        <f>IF(Ulaz!B111="","",Ulaz!B111)</f>
        <v>ADIDAS CROATIA D.O.O.</v>
      </c>
      <c r="C113" s="16">
        <v>74821</v>
      </c>
      <c r="D113" s="23">
        <v>1100</v>
      </c>
      <c r="E113" s="48">
        <v>1900</v>
      </c>
      <c r="F113" s="48">
        <v>2200</v>
      </c>
      <c r="G113" s="48">
        <v>1600</v>
      </c>
      <c r="H113" s="48">
        <v>1400</v>
      </c>
      <c r="I113" s="48">
        <v>1200</v>
      </c>
      <c r="J113" s="48">
        <v>1800</v>
      </c>
      <c r="K113" s="48">
        <v>1500</v>
      </c>
      <c r="L113" s="48">
        <v>1100</v>
      </c>
      <c r="M113" s="48">
        <v>1000</v>
      </c>
      <c r="N113" s="48">
        <v>1000</v>
      </c>
      <c r="O113" s="48">
        <v>1000</v>
      </c>
      <c r="P113" s="48">
        <v>1000</v>
      </c>
      <c r="Q113" s="48">
        <v>1000</v>
      </c>
      <c r="R113" s="48">
        <v>1000</v>
      </c>
      <c r="S113" s="48">
        <v>1000</v>
      </c>
      <c r="T113" s="48">
        <v>1000</v>
      </c>
      <c r="U113" s="48">
        <v>1000</v>
      </c>
      <c r="V113" s="48">
        <v>1000</v>
      </c>
      <c r="W113" s="48">
        <v>1000</v>
      </c>
      <c r="X113" s="48">
        <v>1000</v>
      </c>
      <c r="Y113" s="48">
        <v>1000</v>
      </c>
      <c r="Z113" s="48">
        <v>700</v>
      </c>
      <c r="AA113" s="48">
        <v>700</v>
      </c>
      <c r="AB113" s="48">
        <v>1000</v>
      </c>
      <c r="AC113" s="48">
        <v>1000</v>
      </c>
      <c r="AD113" s="48">
        <v>1300</v>
      </c>
      <c r="AE113" s="48">
        <v>1200</v>
      </c>
      <c r="AF113" s="48">
        <v>1000</v>
      </c>
      <c r="AG113" s="48">
        <v>1000</v>
      </c>
      <c r="AH113" s="48">
        <v>1000</v>
      </c>
      <c r="AI113" s="48">
        <v>1000</v>
      </c>
      <c r="AJ113" s="48">
        <v>1000</v>
      </c>
      <c r="AK113" s="48">
        <v>1000</v>
      </c>
      <c r="AL113" s="48">
        <v>1000</v>
      </c>
      <c r="AM113" s="48">
        <v>1000</v>
      </c>
      <c r="AN113" s="48">
        <v>1000</v>
      </c>
      <c r="AO113" s="48">
        <v>1000</v>
      </c>
      <c r="AP113" s="48">
        <v>1000</v>
      </c>
      <c r="AQ113" s="48">
        <v>1000</v>
      </c>
      <c r="AR113" s="48">
        <v>1000</v>
      </c>
      <c r="AS113" s="48">
        <v>1000</v>
      </c>
      <c r="AT113" s="48">
        <v>1000</v>
      </c>
      <c r="AU113" s="48">
        <v>1000</v>
      </c>
      <c r="AV113" s="48">
        <v>1000</v>
      </c>
      <c r="AW113" s="48">
        <v>1600</v>
      </c>
      <c r="AX113" s="48">
        <v>1200</v>
      </c>
      <c r="AY113" s="48">
        <v>1800</v>
      </c>
      <c r="AZ113" s="48">
        <v>1000</v>
      </c>
      <c r="BA113" s="48">
        <v>800</v>
      </c>
      <c r="BB113" s="48">
        <v>800</v>
      </c>
      <c r="BC113" s="48">
        <v>600</v>
      </c>
      <c r="BD113" s="23">
        <f t="shared" si="13"/>
        <v>1080</v>
      </c>
    </row>
    <row r="114" spans="1:56" x14ac:dyDescent="0.3">
      <c r="A114" s="1" t="s">
        <v>104</v>
      </c>
      <c r="B114" s="32" t="str">
        <f>IF(Ulaz!B112="","",Ulaz!B112)</f>
        <v>AMER SPORTS AUSTRIA GmbH</v>
      </c>
      <c r="C114" s="16">
        <v>26520</v>
      </c>
      <c r="D114" s="23">
        <v>600</v>
      </c>
      <c r="E114" s="48">
        <v>700</v>
      </c>
      <c r="F114" s="48">
        <v>800</v>
      </c>
      <c r="G114" s="48">
        <v>500</v>
      </c>
      <c r="H114" s="48">
        <v>500</v>
      </c>
      <c r="I114" s="48">
        <v>400</v>
      </c>
      <c r="J114" s="48">
        <v>600</v>
      </c>
      <c r="K114" s="48">
        <v>500</v>
      </c>
      <c r="L114" s="48">
        <v>400</v>
      </c>
      <c r="M114" s="48">
        <v>0</v>
      </c>
      <c r="N114" s="48">
        <v>0</v>
      </c>
      <c r="O114" s="48">
        <v>0</v>
      </c>
      <c r="P114" s="48">
        <v>20068</v>
      </c>
      <c r="Q114" s="48">
        <v>0</v>
      </c>
      <c r="R114" s="48">
        <v>0</v>
      </c>
      <c r="S114" s="48">
        <v>0</v>
      </c>
      <c r="T114" s="48">
        <v>0</v>
      </c>
      <c r="U114" s="48">
        <v>0</v>
      </c>
      <c r="V114" s="48">
        <v>0</v>
      </c>
      <c r="W114" s="48">
        <v>0</v>
      </c>
      <c r="X114" s="48">
        <v>0</v>
      </c>
      <c r="Y114" s="48">
        <v>0</v>
      </c>
      <c r="Z114" s="48">
        <v>0</v>
      </c>
      <c r="AA114" s="48">
        <v>0</v>
      </c>
      <c r="AB114" s="48">
        <v>0</v>
      </c>
      <c r="AC114" s="48">
        <v>0</v>
      </c>
      <c r="AD114" s="48">
        <v>0</v>
      </c>
      <c r="AE114" s="48">
        <v>0</v>
      </c>
      <c r="AF114" s="48">
        <v>0</v>
      </c>
      <c r="AG114" s="48">
        <v>0</v>
      </c>
      <c r="AH114" s="48">
        <v>0</v>
      </c>
      <c r="AI114" s="48">
        <v>0</v>
      </c>
      <c r="AJ114" s="48">
        <v>0</v>
      </c>
      <c r="AK114" s="48">
        <v>0</v>
      </c>
      <c r="AL114" s="48">
        <v>0</v>
      </c>
      <c r="AM114" s="48">
        <v>0</v>
      </c>
      <c r="AN114" s="48">
        <v>0</v>
      </c>
      <c r="AO114" s="48">
        <v>0</v>
      </c>
      <c r="AP114" s="48">
        <v>0</v>
      </c>
      <c r="AQ114" s="48">
        <v>0</v>
      </c>
      <c r="AR114" s="48">
        <v>0</v>
      </c>
      <c r="AS114" s="48">
        <v>0</v>
      </c>
      <c r="AT114" s="48">
        <v>0</v>
      </c>
      <c r="AU114" s="48">
        <v>0</v>
      </c>
      <c r="AV114" s="48">
        <v>0</v>
      </c>
      <c r="AW114" s="48">
        <v>0</v>
      </c>
      <c r="AX114" s="48">
        <v>0</v>
      </c>
      <c r="AY114" s="48">
        <v>0</v>
      </c>
      <c r="AZ114" s="48">
        <v>0</v>
      </c>
      <c r="BA114" s="48">
        <v>0</v>
      </c>
      <c r="BB114" s="48">
        <v>0</v>
      </c>
      <c r="BC114" s="48">
        <v>0</v>
      </c>
      <c r="BD114" s="23">
        <f t="shared" si="13"/>
        <v>4720</v>
      </c>
    </row>
    <row r="115" spans="1:56" x14ac:dyDescent="0.3">
      <c r="A115" s="1" t="s">
        <v>104</v>
      </c>
      <c r="B115" s="51" t="str">
        <f>IF(Ulaz!B113="","",Ulaz!B113)</f>
        <v>DRAGON BLEU SAS</v>
      </c>
      <c r="C115" s="49">
        <v>259</v>
      </c>
      <c r="D115" s="23">
        <v>0</v>
      </c>
      <c r="E115" s="48">
        <v>0</v>
      </c>
      <c r="F115" s="48">
        <v>0</v>
      </c>
      <c r="G115" s="48">
        <v>0</v>
      </c>
      <c r="H115" s="48">
        <v>0</v>
      </c>
      <c r="I115" s="48">
        <v>0</v>
      </c>
      <c r="J115" s="48">
        <v>0</v>
      </c>
      <c r="K115" s="48">
        <v>0</v>
      </c>
      <c r="L115" s="48">
        <v>0</v>
      </c>
      <c r="M115" s="48">
        <v>0</v>
      </c>
      <c r="N115" s="48">
        <v>0</v>
      </c>
      <c r="O115" s="48">
        <v>0</v>
      </c>
      <c r="P115" s="48">
        <v>0</v>
      </c>
      <c r="Q115" s="48">
        <v>0</v>
      </c>
      <c r="R115" s="48">
        <v>0</v>
      </c>
      <c r="S115" s="48">
        <v>0</v>
      </c>
      <c r="T115" s="48">
        <v>0</v>
      </c>
      <c r="U115" s="48">
        <v>0</v>
      </c>
      <c r="V115" s="48">
        <v>0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0</v>
      </c>
      <c r="AC115" s="48">
        <v>0</v>
      </c>
      <c r="AD115" s="48">
        <v>0</v>
      </c>
      <c r="AE115" s="48">
        <v>0</v>
      </c>
      <c r="AF115" s="48">
        <v>0</v>
      </c>
      <c r="AG115" s="48">
        <v>0</v>
      </c>
      <c r="AH115" s="48">
        <v>0</v>
      </c>
      <c r="AI115" s="48">
        <v>0</v>
      </c>
      <c r="AJ115" s="48">
        <v>0</v>
      </c>
      <c r="AK115" s="48">
        <v>0</v>
      </c>
      <c r="AL115" s="48">
        <v>0</v>
      </c>
      <c r="AM115" s="48">
        <v>0</v>
      </c>
      <c r="AN115" s="48">
        <v>0</v>
      </c>
      <c r="AO115" s="48">
        <v>0</v>
      </c>
      <c r="AP115" s="48">
        <v>0</v>
      </c>
      <c r="AQ115" s="48">
        <v>0</v>
      </c>
      <c r="AR115" s="48">
        <v>0</v>
      </c>
      <c r="AS115" s="48">
        <v>0</v>
      </c>
      <c r="AT115" s="48">
        <v>0</v>
      </c>
      <c r="AU115" s="48">
        <v>0</v>
      </c>
      <c r="AV115" s="48">
        <v>0</v>
      </c>
      <c r="AW115" s="48">
        <v>0</v>
      </c>
      <c r="AX115" s="48">
        <v>0</v>
      </c>
      <c r="AY115" s="48">
        <v>0</v>
      </c>
      <c r="AZ115" s="48">
        <v>0</v>
      </c>
      <c r="BA115" s="48">
        <v>0</v>
      </c>
      <c r="BB115" s="48">
        <v>0</v>
      </c>
      <c r="BC115" s="48">
        <v>0</v>
      </c>
      <c r="BD115" s="23">
        <f t="shared" si="13"/>
        <v>57500</v>
      </c>
    </row>
    <row r="116" spans="1:56" x14ac:dyDescent="0.3">
      <c r="A116" s="1" t="s">
        <v>104</v>
      </c>
      <c r="B116" s="32" t="str">
        <f>IF(Ulaz!B114="","",Ulaz!B114)</f>
        <v>Orbico d.o.o.</v>
      </c>
      <c r="C116" s="16">
        <v>10730</v>
      </c>
      <c r="D116" s="23">
        <v>400</v>
      </c>
      <c r="E116" s="48">
        <v>400</v>
      </c>
      <c r="F116" s="48">
        <v>300</v>
      </c>
      <c r="G116" s="48">
        <v>300</v>
      </c>
      <c r="H116" s="48">
        <v>200</v>
      </c>
      <c r="I116" s="48">
        <v>200</v>
      </c>
      <c r="J116" s="48">
        <v>500</v>
      </c>
      <c r="K116" s="48">
        <v>300</v>
      </c>
      <c r="L116" s="48">
        <v>200</v>
      </c>
      <c r="M116" s="48">
        <v>100</v>
      </c>
      <c r="N116" s="48">
        <v>80</v>
      </c>
      <c r="O116" s="48">
        <v>100</v>
      </c>
      <c r="P116" s="48">
        <v>100</v>
      </c>
      <c r="Q116" s="48">
        <v>60</v>
      </c>
      <c r="R116" s="48">
        <v>100</v>
      </c>
      <c r="S116" s="48">
        <v>100</v>
      </c>
      <c r="T116" s="48">
        <v>100</v>
      </c>
      <c r="U116" s="48">
        <v>100</v>
      </c>
      <c r="V116" s="48">
        <v>100</v>
      </c>
      <c r="W116" s="48">
        <v>100</v>
      </c>
      <c r="X116" s="48">
        <v>100</v>
      </c>
      <c r="Y116" s="48">
        <v>100</v>
      </c>
      <c r="Z116" s="48">
        <v>100</v>
      </c>
      <c r="AA116" s="48">
        <v>100</v>
      </c>
      <c r="AB116" s="48">
        <v>100</v>
      </c>
      <c r="AC116" s="48">
        <v>100</v>
      </c>
      <c r="AD116" s="48">
        <v>100</v>
      </c>
      <c r="AE116" s="48">
        <v>100</v>
      </c>
      <c r="AF116" s="48">
        <v>100</v>
      </c>
      <c r="AG116" s="48">
        <v>100</v>
      </c>
      <c r="AH116" s="48">
        <v>100</v>
      </c>
      <c r="AI116" s="48">
        <v>100</v>
      </c>
      <c r="AJ116" s="48">
        <v>100</v>
      </c>
      <c r="AK116" s="48">
        <v>100</v>
      </c>
      <c r="AL116" s="48">
        <v>100</v>
      </c>
      <c r="AM116" s="48">
        <v>300</v>
      </c>
      <c r="AN116" s="48">
        <v>100</v>
      </c>
      <c r="AO116" s="48">
        <v>100</v>
      </c>
      <c r="AP116" s="48">
        <v>60</v>
      </c>
      <c r="AQ116" s="48">
        <v>70</v>
      </c>
      <c r="AR116" s="48">
        <v>70</v>
      </c>
      <c r="AS116" s="48">
        <v>70</v>
      </c>
      <c r="AT116" s="48">
        <v>100</v>
      </c>
      <c r="AU116" s="48">
        <v>70</v>
      </c>
      <c r="AV116" s="48">
        <v>70</v>
      </c>
      <c r="AW116" s="48">
        <v>70</v>
      </c>
      <c r="AX116" s="48">
        <v>70</v>
      </c>
      <c r="AY116" s="48">
        <v>200</v>
      </c>
      <c r="AZ116" s="48">
        <v>70</v>
      </c>
      <c r="BA116" s="48">
        <v>70</v>
      </c>
      <c r="BB116" s="48">
        <v>70</v>
      </c>
      <c r="BC116" s="48">
        <v>70</v>
      </c>
      <c r="BD116" s="23">
        <f t="shared" si="13"/>
        <v>25068</v>
      </c>
    </row>
    <row r="117" spans="1:56" x14ac:dyDescent="0.3">
      <c r="A117" s="1" t="s">
        <v>104</v>
      </c>
      <c r="B117" s="32" t="str">
        <f>IF(Ulaz!B115="","",Ulaz!B115)</f>
        <v>Kvantum Sport d.o.o.</v>
      </c>
      <c r="C117" s="16">
        <v>6766</v>
      </c>
      <c r="D117" s="23">
        <v>100</v>
      </c>
      <c r="E117" s="48">
        <v>150</v>
      </c>
      <c r="F117" s="48">
        <v>120</v>
      </c>
      <c r="G117" s="48">
        <v>120</v>
      </c>
      <c r="H117" s="48">
        <v>100</v>
      </c>
      <c r="I117" s="48">
        <v>100</v>
      </c>
      <c r="J117" s="48">
        <v>120</v>
      </c>
      <c r="K117" s="48">
        <v>100</v>
      </c>
      <c r="L117" s="48">
        <v>100</v>
      </c>
      <c r="M117" s="48">
        <v>70</v>
      </c>
      <c r="N117" s="48">
        <v>70</v>
      </c>
      <c r="O117" s="48">
        <v>70</v>
      </c>
      <c r="P117" s="48">
        <v>70</v>
      </c>
      <c r="Q117" s="48">
        <v>70</v>
      </c>
      <c r="R117" s="48">
        <v>70</v>
      </c>
      <c r="S117" s="48">
        <v>70</v>
      </c>
      <c r="T117" s="48">
        <v>70</v>
      </c>
      <c r="U117" s="48">
        <v>300</v>
      </c>
      <c r="V117" s="48">
        <v>50</v>
      </c>
      <c r="W117" s="48">
        <v>50</v>
      </c>
      <c r="X117" s="48">
        <v>50</v>
      </c>
      <c r="Y117" s="48">
        <v>50</v>
      </c>
      <c r="Z117" s="48">
        <v>50</v>
      </c>
      <c r="AA117" s="48">
        <v>50</v>
      </c>
      <c r="AB117" s="48">
        <v>50</v>
      </c>
      <c r="AC117" s="48">
        <v>50</v>
      </c>
      <c r="AD117" s="48">
        <v>50</v>
      </c>
      <c r="AE117" s="48">
        <v>50</v>
      </c>
      <c r="AF117" s="48">
        <v>50</v>
      </c>
      <c r="AG117" s="48">
        <v>50</v>
      </c>
      <c r="AH117" s="48">
        <v>50</v>
      </c>
      <c r="AI117" s="48">
        <v>50</v>
      </c>
      <c r="AJ117" s="48">
        <v>50</v>
      </c>
      <c r="AK117" s="48">
        <v>50</v>
      </c>
      <c r="AL117" s="48">
        <v>50</v>
      </c>
      <c r="AM117" s="48">
        <v>200</v>
      </c>
      <c r="AN117" s="48">
        <v>30</v>
      </c>
      <c r="AO117" s="48">
        <v>30</v>
      </c>
      <c r="AP117" s="48">
        <v>30</v>
      </c>
      <c r="AQ117" s="48">
        <v>30</v>
      </c>
      <c r="AR117" s="48">
        <v>30</v>
      </c>
      <c r="AS117" s="48">
        <v>30</v>
      </c>
      <c r="AT117" s="48">
        <v>30</v>
      </c>
      <c r="AU117" s="48">
        <v>30</v>
      </c>
      <c r="AV117" s="48">
        <v>50</v>
      </c>
      <c r="AW117" s="48">
        <v>100</v>
      </c>
      <c r="AX117" s="48">
        <v>50</v>
      </c>
      <c r="AY117" s="48">
        <v>100</v>
      </c>
      <c r="AZ117" s="48">
        <v>30</v>
      </c>
      <c r="BA117" s="48">
        <v>30</v>
      </c>
      <c r="BB117" s="48">
        <v>30</v>
      </c>
      <c r="BC117" s="48">
        <v>30</v>
      </c>
      <c r="BD117" s="23">
        <f t="shared" si="13"/>
        <v>0</v>
      </c>
    </row>
    <row r="118" spans="1:56" x14ac:dyDescent="0.3">
      <c r="A118" s="1" t="s">
        <v>104</v>
      </c>
      <c r="B118" s="51" t="str">
        <f>IF(Ulaz!B116="","",Ulaz!B116)</f>
        <v>SPORT AGENT D.O.O.</v>
      </c>
      <c r="C118" s="49">
        <v>76</v>
      </c>
      <c r="D118" s="23">
        <v>0</v>
      </c>
      <c r="E118" s="48">
        <v>0</v>
      </c>
      <c r="F118" s="48">
        <v>0</v>
      </c>
      <c r="G118" s="48">
        <v>0</v>
      </c>
      <c r="H118" s="48">
        <v>0</v>
      </c>
      <c r="I118" s="48">
        <v>0</v>
      </c>
      <c r="J118" s="48">
        <v>0</v>
      </c>
      <c r="K118" s="48">
        <v>0</v>
      </c>
      <c r="L118" s="48">
        <v>0</v>
      </c>
      <c r="M118" s="48">
        <v>0</v>
      </c>
      <c r="N118" s="48">
        <v>0</v>
      </c>
      <c r="O118" s="48">
        <v>0</v>
      </c>
      <c r="P118" s="48">
        <v>0</v>
      </c>
      <c r="Q118" s="48">
        <v>0</v>
      </c>
      <c r="R118" s="48">
        <v>0</v>
      </c>
      <c r="S118" s="48">
        <v>0</v>
      </c>
      <c r="T118" s="48">
        <v>0</v>
      </c>
      <c r="U118" s="48">
        <v>0</v>
      </c>
      <c r="V118" s="48">
        <v>0</v>
      </c>
      <c r="W118" s="48">
        <v>0</v>
      </c>
      <c r="X118" s="48">
        <v>0</v>
      </c>
      <c r="Y118" s="48">
        <v>0</v>
      </c>
      <c r="Z118" s="48">
        <v>0</v>
      </c>
      <c r="AA118" s="48">
        <v>0</v>
      </c>
      <c r="AB118" s="48">
        <v>0</v>
      </c>
      <c r="AC118" s="48">
        <v>0</v>
      </c>
      <c r="AD118" s="48">
        <v>0</v>
      </c>
      <c r="AE118" s="48">
        <v>0</v>
      </c>
      <c r="AF118" s="48">
        <v>0</v>
      </c>
      <c r="AG118" s="48">
        <v>0</v>
      </c>
      <c r="AH118" s="48">
        <v>0</v>
      </c>
      <c r="AI118" s="48">
        <v>0</v>
      </c>
      <c r="AJ118" s="48">
        <v>0</v>
      </c>
      <c r="AK118" s="48">
        <v>0</v>
      </c>
      <c r="AL118" s="48">
        <v>0</v>
      </c>
      <c r="AM118" s="48">
        <v>0</v>
      </c>
      <c r="AN118" s="48">
        <v>0</v>
      </c>
      <c r="AO118" s="48">
        <v>0</v>
      </c>
      <c r="AP118" s="48">
        <v>0</v>
      </c>
      <c r="AQ118" s="48">
        <v>0</v>
      </c>
      <c r="AR118" s="48">
        <v>0</v>
      </c>
      <c r="AS118" s="48">
        <v>0</v>
      </c>
      <c r="AT118" s="48">
        <v>0</v>
      </c>
      <c r="AU118" s="48">
        <v>0</v>
      </c>
      <c r="AV118" s="48">
        <v>0</v>
      </c>
      <c r="AW118" s="48">
        <v>0</v>
      </c>
      <c r="AX118" s="48">
        <v>0</v>
      </c>
      <c r="AY118" s="48">
        <v>0</v>
      </c>
      <c r="AZ118" s="48">
        <v>0</v>
      </c>
      <c r="BA118" s="48">
        <v>0</v>
      </c>
      <c r="BB118" s="48">
        <v>0</v>
      </c>
      <c r="BC118" s="48">
        <v>0</v>
      </c>
      <c r="BD118" s="23">
        <f t="shared" si="13"/>
        <v>6970</v>
      </c>
    </row>
    <row r="119" spans="1:56" x14ac:dyDescent="0.3">
      <c r="A119" s="1" t="s">
        <v>104</v>
      </c>
      <c r="B119" s="32" t="str">
        <f>IF(Ulaz!B117="","",Ulaz!B117)</f>
        <v>SWY BRAND D.O.O.</v>
      </c>
      <c r="C119" s="16">
        <v>23164</v>
      </c>
      <c r="D119" s="23">
        <v>300</v>
      </c>
      <c r="E119" s="48">
        <v>350</v>
      </c>
      <c r="F119" s="48">
        <v>500</v>
      </c>
      <c r="G119" s="48">
        <v>400</v>
      </c>
      <c r="H119" s="48">
        <v>400</v>
      </c>
      <c r="I119" s="48">
        <v>300</v>
      </c>
      <c r="J119" s="48">
        <v>400</v>
      </c>
      <c r="K119" s="48">
        <v>500</v>
      </c>
      <c r="L119" s="48">
        <v>350</v>
      </c>
      <c r="M119" s="48">
        <v>300</v>
      </c>
      <c r="N119" s="48">
        <v>400</v>
      </c>
      <c r="O119" s="48">
        <v>300</v>
      </c>
      <c r="P119" s="48">
        <v>300</v>
      </c>
      <c r="Q119" s="48">
        <v>300</v>
      </c>
      <c r="R119" s="48">
        <v>300</v>
      </c>
      <c r="S119" s="48">
        <v>300</v>
      </c>
      <c r="T119" s="48">
        <v>300</v>
      </c>
      <c r="U119" s="48">
        <v>300</v>
      </c>
      <c r="V119" s="48">
        <v>300</v>
      </c>
      <c r="W119" s="48">
        <v>300</v>
      </c>
      <c r="X119" s="48">
        <v>300</v>
      </c>
      <c r="Y119" s="48">
        <v>300</v>
      </c>
      <c r="Z119" s="48">
        <v>300</v>
      </c>
      <c r="AA119" s="48">
        <v>300</v>
      </c>
      <c r="AB119" s="48">
        <v>300</v>
      </c>
      <c r="AC119" s="48">
        <v>300</v>
      </c>
      <c r="AD119" s="48">
        <v>300</v>
      </c>
      <c r="AE119" s="48">
        <v>300</v>
      </c>
      <c r="AF119" s="48">
        <v>300</v>
      </c>
      <c r="AG119" s="48">
        <v>400</v>
      </c>
      <c r="AH119" s="48">
        <v>300</v>
      </c>
      <c r="AI119" s="48">
        <v>300</v>
      </c>
      <c r="AJ119" s="48">
        <v>300</v>
      </c>
      <c r="AK119" s="48">
        <v>300</v>
      </c>
      <c r="AL119" s="48">
        <v>300</v>
      </c>
      <c r="AM119" s="48">
        <v>200</v>
      </c>
      <c r="AN119" s="48">
        <v>300</v>
      </c>
      <c r="AO119" s="48">
        <v>300</v>
      </c>
      <c r="AP119" s="48">
        <v>200</v>
      </c>
      <c r="AQ119" s="48">
        <v>200</v>
      </c>
      <c r="AR119" s="48">
        <v>300</v>
      </c>
      <c r="AS119" s="48">
        <v>300</v>
      </c>
      <c r="AT119" s="48">
        <v>300</v>
      </c>
      <c r="AU119" s="48">
        <v>300</v>
      </c>
      <c r="AV119" s="48">
        <v>300</v>
      </c>
      <c r="AW119" s="48">
        <v>300</v>
      </c>
      <c r="AX119" s="48">
        <v>300</v>
      </c>
      <c r="AY119" s="48">
        <v>400</v>
      </c>
      <c r="AZ119" s="48">
        <v>200</v>
      </c>
      <c r="BA119" s="48">
        <v>200</v>
      </c>
      <c r="BB119" s="48">
        <v>200</v>
      </c>
      <c r="BC119" s="48">
        <v>200</v>
      </c>
      <c r="BD119" s="23">
        <f t="shared" si="13"/>
        <v>3580</v>
      </c>
    </row>
    <row r="120" spans="1:56" x14ac:dyDescent="0.3">
      <c r="A120" s="1" t="s">
        <v>104</v>
      </c>
      <c r="B120" s="32" t="str">
        <f>IF(Ulaz!B118="","",Ulaz!B118)</f>
        <v>Triplejump d.o.o.</v>
      </c>
      <c r="C120" s="16">
        <v>24491</v>
      </c>
      <c r="D120" s="23">
        <v>150</v>
      </c>
      <c r="E120" s="48">
        <v>400</v>
      </c>
      <c r="F120" s="48">
        <v>300</v>
      </c>
      <c r="G120" s="48">
        <v>400</v>
      </c>
      <c r="H120" s="48">
        <v>300</v>
      </c>
      <c r="I120" s="48">
        <v>300</v>
      </c>
      <c r="J120" s="48">
        <v>450</v>
      </c>
      <c r="K120" s="48">
        <v>400</v>
      </c>
      <c r="L120" s="48">
        <v>250</v>
      </c>
      <c r="M120" s="48">
        <v>300</v>
      </c>
      <c r="N120" s="48">
        <v>300</v>
      </c>
      <c r="O120" s="48">
        <v>250</v>
      </c>
      <c r="P120" s="48">
        <v>300</v>
      </c>
      <c r="Q120" s="48">
        <v>200</v>
      </c>
      <c r="R120" s="48">
        <v>250</v>
      </c>
      <c r="S120" s="48">
        <v>200</v>
      </c>
      <c r="T120" s="48">
        <v>250</v>
      </c>
      <c r="U120" s="48">
        <v>270</v>
      </c>
      <c r="V120" s="48">
        <v>220</v>
      </c>
      <c r="W120" s="48">
        <v>200</v>
      </c>
      <c r="X120" s="48">
        <v>250</v>
      </c>
      <c r="Y120" s="48">
        <v>200</v>
      </c>
      <c r="Z120" s="48">
        <v>200</v>
      </c>
      <c r="AA120" s="48">
        <v>200</v>
      </c>
      <c r="AB120" s="48">
        <v>300</v>
      </c>
      <c r="AC120" s="48">
        <v>270</v>
      </c>
      <c r="AD120" s="48">
        <v>250</v>
      </c>
      <c r="AE120" s="48">
        <v>370</v>
      </c>
      <c r="AF120" s="48">
        <v>350</v>
      </c>
      <c r="AG120" s="48">
        <v>350</v>
      </c>
      <c r="AH120" s="48">
        <v>370</v>
      </c>
      <c r="AI120" s="48">
        <v>350</v>
      </c>
      <c r="AJ120" s="48">
        <v>350</v>
      </c>
      <c r="AK120" s="48">
        <v>300</v>
      </c>
      <c r="AL120" s="48">
        <v>320</v>
      </c>
      <c r="AM120" s="48">
        <v>300</v>
      </c>
      <c r="AN120" s="48">
        <v>270</v>
      </c>
      <c r="AO120" s="48">
        <v>330</v>
      </c>
      <c r="AP120" s="48">
        <v>320</v>
      </c>
      <c r="AQ120" s="48">
        <v>300</v>
      </c>
      <c r="AR120" s="48">
        <v>200</v>
      </c>
      <c r="AS120" s="48">
        <v>200</v>
      </c>
      <c r="AT120" s="48">
        <v>220</v>
      </c>
      <c r="AU120" s="48">
        <v>150</v>
      </c>
      <c r="AV120" s="48">
        <v>150</v>
      </c>
      <c r="AW120" s="48">
        <v>500</v>
      </c>
      <c r="AX120" s="48">
        <v>400</v>
      </c>
      <c r="AY120" s="48">
        <v>550</v>
      </c>
      <c r="AZ120" s="48">
        <v>350</v>
      </c>
      <c r="BA120" s="48">
        <v>200</v>
      </c>
      <c r="BB120" s="48">
        <v>270</v>
      </c>
      <c r="BC120" s="48">
        <v>250</v>
      </c>
      <c r="BD120" s="23">
        <f t="shared" si="13"/>
        <v>0</v>
      </c>
    </row>
    <row r="121" spans="1:56" x14ac:dyDescent="0.3">
      <c r="A121" s="1" t="s">
        <v>104</v>
      </c>
      <c r="B121" s="32" t="str">
        <f>IF(Ulaz!B119="","",Ulaz!B119)</f>
        <v>VENDOR D.O.O.</v>
      </c>
      <c r="C121" s="16">
        <v>2860</v>
      </c>
      <c r="D121" s="23">
        <v>0</v>
      </c>
      <c r="E121" s="48">
        <v>0</v>
      </c>
      <c r="F121" s="48">
        <v>0</v>
      </c>
      <c r="G121" s="48">
        <v>0</v>
      </c>
      <c r="H121" s="48">
        <v>0</v>
      </c>
      <c r="I121" s="48">
        <v>0</v>
      </c>
      <c r="J121" s="48">
        <v>0</v>
      </c>
      <c r="K121" s="48">
        <v>0</v>
      </c>
      <c r="L121" s="48">
        <v>0</v>
      </c>
      <c r="M121" s="48">
        <v>0</v>
      </c>
      <c r="N121" s="48">
        <v>0</v>
      </c>
      <c r="O121" s="48">
        <v>0</v>
      </c>
      <c r="P121" s="48">
        <v>0</v>
      </c>
      <c r="Q121" s="48">
        <v>0</v>
      </c>
      <c r="R121" s="48">
        <v>0</v>
      </c>
      <c r="S121" s="48">
        <v>0</v>
      </c>
      <c r="T121" s="48">
        <v>0</v>
      </c>
      <c r="U121" s="48">
        <v>0</v>
      </c>
      <c r="V121" s="48">
        <v>0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0</v>
      </c>
      <c r="AC121" s="48">
        <v>0</v>
      </c>
      <c r="AD121" s="48">
        <v>0</v>
      </c>
      <c r="AE121" s="48">
        <v>0</v>
      </c>
      <c r="AF121" s="48">
        <v>0</v>
      </c>
      <c r="AG121" s="48">
        <v>0</v>
      </c>
      <c r="AH121" s="48">
        <v>0</v>
      </c>
      <c r="AI121" s="48">
        <v>0</v>
      </c>
      <c r="AJ121" s="48">
        <v>0</v>
      </c>
      <c r="AK121" s="48">
        <v>0</v>
      </c>
      <c r="AL121" s="48">
        <v>0</v>
      </c>
      <c r="AM121" s="48">
        <v>0</v>
      </c>
      <c r="AN121" s="48">
        <v>0</v>
      </c>
      <c r="AO121" s="48">
        <v>0</v>
      </c>
      <c r="AP121" s="48">
        <v>0</v>
      </c>
      <c r="AQ121" s="48">
        <v>0</v>
      </c>
      <c r="AR121" s="48">
        <v>0</v>
      </c>
      <c r="AS121" s="48">
        <v>0</v>
      </c>
      <c r="AT121" s="48">
        <v>0</v>
      </c>
      <c r="AU121" s="48">
        <v>0</v>
      </c>
      <c r="AV121" s="48">
        <v>0</v>
      </c>
      <c r="AW121" s="48">
        <v>0</v>
      </c>
      <c r="AX121" s="48">
        <v>0</v>
      </c>
      <c r="AY121" s="48">
        <v>0</v>
      </c>
      <c r="AZ121" s="48">
        <v>0</v>
      </c>
      <c r="BA121" s="48">
        <v>0</v>
      </c>
      <c r="BB121" s="48">
        <v>0</v>
      </c>
      <c r="BC121" s="48">
        <v>0</v>
      </c>
      <c r="BD121" s="23">
        <f t="shared" si="13"/>
        <v>16000</v>
      </c>
    </row>
    <row r="122" spans="1:56" x14ac:dyDescent="0.3">
      <c r="A122" s="1" t="s">
        <v>104</v>
      </c>
      <c r="B122" s="32" t="str">
        <f>IF(Ulaz!B120="","",Ulaz!B120)</f>
        <v>NS EUROPE d. o. o.</v>
      </c>
      <c r="C122" s="16">
        <v>865</v>
      </c>
      <c r="D122" s="23">
        <v>3760</v>
      </c>
      <c r="E122" s="48">
        <v>50</v>
      </c>
      <c r="F122" s="48">
        <v>50</v>
      </c>
      <c r="G122" s="48">
        <v>50</v>
      </c>
      <c r="H122" s="48">
        <v>50</v>
      </c>
      <c r="I122" s="48">
        <v>50</v>
      </c>
      <c r="J122" s="48">
        <v>50</v>
      </c>
      <c r="K122" s="48">
        <v>50</v>
      </c>
      <c r="L122" s="48">
        <v>50</v>
      </c>
      <c r="M122" s="48">
        <v>50</v>
      </c>
      <c r="N122" s="48">
        <v>50</v>
      </c>
      <c r="O122" s="48">
        <v>50</v>
      </c>
      <c r="P122" s="48">
        <v>50</v>
      </c>
      <c r="Q122" s="48">
        <v>50</v>
      </c>
      <c r="R122" s="48">
        <v>50</v>
      </c>
      <c r="S122" s="48">
        <v>50</v>
      </c>
      <c r="T122" s="48">
        <v>50</v>
      </c>
      <c r="U122" s="48">
        <v>50</v>
      </c>
      <c r="V122" s="48">
        <v>50</v>
      </c>
      <c r="W122" s="48">
        <v>50</v>
      </c>
      <c r="X122" s="48">
        <v>60</v>
      </c>
      <c r="Y122" s="48">
        <v>50</v>
      </c>
      <c r="Z122" s="48">
        <v>50</v>
      </c>
      <c r="AA122" s="48">
        <v>50</v>
      </c>
      <c r="AB122" s="48">
        <v>50</v>
      </c>
      <c r="AC122" s="48">
        <v>50</v>
      </c>
      <c r="AD122" s="48">
        <v>50</v>
      </c>
      <c r="AE122" s="48">
        <v>50</v>
      </c>
      <c r="AF122" s="48">
        <v>50</v>
      </c>
      <c r="AG122" s="48">
        <v>50</v>
      </c>
      <c r="AH122" s="48">
        <v>50</v>
      </c>
      <c r="AI122" s="48">
        <v>50</v>
      </c>
      <c r="AJ122" s="48">
        <v>50</v>
      </c>
      <c r="AK122" s="48">
        <v>50</v>
      </c>
      <c r="AL122" s="48">
        <v>50</v>
      </c>
      <c r="AM122" s="48">
        <v>50</v>
      </c>
      <c r="AN122" s="48">
        <v>50</v>
      </c>
      <c r="AO122" s="48">
        <v>50</v>
      </c>
      <c r="AP122" s="48">
        <v>50</v>
      </c>
      <c r="AQ122" s="48">
        <v>50</v>
      </c>
      <c r="AR122" s="48">
        <v>50</v>
      </c>
      <c r="AS122" s="48">
        <v>50</v>
      </c>
      <c r="AT122" s="48">
        <v>50</v>
      </c>
      <c r="AU122" s="48">
        <v>50</v>
      </c>
      <c r="AV122" s="48">
        <v>50</v>
      </c>
      <c r="AW122" s="48">
        <v>100</v>
      </c>
      <c r="AX122" s="48">
        <v>100</v>
      </c>
      <c r="AY122" s="48">
        <v>150</v>
      </c>
      <c r="AZ122" s="48">
        <v>50</v>
      </c>
      <c r="BA122" s="48">
        <v>60</v>
      </c>
      <c r="BB122" s="48">
        <v>50</v>
      </c>
      <c r="BC122" s="48">
        <v>50</v>
      </c>
      <c r="BD122" s="23">
        <f t="shared" si="13"/>
        <v>15080</v>
      </c>
    </row>
    <row r="123" spans="1:56" x14ac:dyDescent="0.3">
      <c r="A123" s="1" t="s">
        <v>104</v>
      </c>
      <c r="B123" s="32" t="s">
        <v>118</v>
      </c>
      <c r="C123" s="52">
        <v>2697.9</v>
      </c>
      <c r="D123" s="48">
        <v>20</v>
      </c>
      <c r="E123" s="48">
        <v>20</v>
      </c>
      <c r="F123" s="48">
        <v>20</v>
      </c>
      <c r="G123" s="48">
        <v>20</v>
      </c>
      <c r="H123" s="48">
        <v>20</v>
      </c>
      <c r="I123" s="48">
        <v>20</v>
      </c>
      <c r="J123" s="48">
        <v>20</v>
      </c>
      <c r="K123" s="48">
        <v>20</v>
      </c>
      <c r="L123" s="48">
        <v>20</v>
      </c>
      <c r="M123" s="48">
        <v>20</v>
      </c>
      <c r="N123" s="48">
        <v>20</v>
      </c>
      <c r="O123" s="48">
        <v>20</v>
      </c>
      <c r="P123" s="48">
        <v>20</v>
      </c>
      <c r="Q123" s="48">
        <v>20</v>
      </c>
      <c r="R123" s="48">
        <v>20</v>
      </c>
      <c r="S123" s="48">
        <v>20</v>
      </c>
      <c r="T123" s="48">
        <v>20</v>
      </c>
      <c r="U123" s="48">
        <v>20</v>
      </c>
      <c r="V123" s="48">
        <v>20</v>
      </c>
      <c r="W123" s="48">
        <v>20</v>
      </c>
      <c r="X123" s="48">
        <v>20</v>
      </c>
      <c r="Y123" s="48">
        <v>20</v>
      </c>
      <c r="Z123" s="48">
        <v>20</v>
      </c>
      <c r="AA123" s="48">
        <v>20</v>
      </c>
      <c r="AB123" s="48">
        <v>20</v>
      </c>
      <c r="AC123" s="48">
        <v>20</v>
      </c>
      <c r="AD123" s="48">
        <v>20</v>
      </c>
      <c r="AE123" s="48">
        <v>20</v>
      </c>
      <c r="AF123" s="48">
        <v>20</v>
      </c>
      <c r="AG123" s="48">
        <v>20</v>
      </c>
      <c r="AH123" s="48">
        <v>20</v>
      </c>
      <c r="AI123" s="48">
        <v>20</v>
      </c>
      <c r="AJ123" s="48">
        <v>20</v>
      </c>
      <c r="AK123" s="48">
        <v>20</v>
      </c>
      <c r="AL123" s="48">
        <v>20</v>
      </c>
      <c r="AM123" s="48">
        <v>20</v>
      </c>
      <c r="AN123" s="48">
        <v>20</v>
      </c>
      <c r="AO123" s="48">
        <v>20</v>
      </c>
      <c r="AP123" s="48">
        <v>20</v>
      </c>
      <c r="AQ123" s="48">
        <v>20</v>
      </c>
      <c r="AR123" s="48">
        <v>20</v>
      </c>
      <c r="AS123" s="48">
        <v>20</v>
      </c>
      <c r="AT123" s="48">
        <v>20</v>
      </c>
      <c r="AU123" s="48">
        <v>20</v>
      </c>
      <c r="AV123" s="48">
        <v>20</v>
      </c>
      <c r="AW123" s="48">
        <v>20</v>
      </c>
      <c r="AX123" s="48">
        <v>20</v>
      </c>
      <c r="AY123" s="48">
        <v>20</v>
      </c>
      <c r="AZ123" s="48">
        <v>20</v>
      </c>
      <c r="BA123" s="48">
        <v>20</v>
      </c>
      <c r="BB123" s="48">
        <v>20</v>
      </c>
      <c r="BC123" s="48">
        <v>20</v>
      </c>
      <c r="BD123" s="23">
        <f t="shared" si="13"/>
        <v>0</v>
      </c>
    </row>
    <row r="124" spans="1:56" x14ac:dyDescent="0.3">
      <c r="A124" s="53" t="s">
        <v>119</v>
      </c>
      <c r="B124" s="32" t="s">
        <v>4</v>
      </c>
      <c r="C124" s="21">
        <v>79229.320000000007</v>
      </c>
      <c r="D124" s="23">
        <v>0</v>
      </c>
      <c r="E124" s="48">
        <v>0</v>
      </c>
      <c r="F124" s="48">
        <v>0</v>
      </c>
      <c r="G124" s="48">
        <v>0</v>
      </c>
      <c r="H124" s="48">
        <v>0</v>
      </c>
      <c r="I124" s="48">
        <v>0</v>
      </c>
      <c r="J124" s="48">
        <v>0</v>
      </c>
      <c r="K124" s="48">
        <v>0</v>
      </c>
      <c r="L124" s="48">
        <v>0</v>
      </c>
      <c r="M124" s="48">
        <v>0</v>
      </c>
      <c r="N124" s="48">
        <v>0</v>
      </c>
      <c r="O124" s="48">
        <v>0</v>
      </c>
      <c r="P124" s="48">
        <v>0</v>
      </c>
      <c r="Q124" s="48">
        <v>0</v>
      </c>
      <c r="R124" s="48">
        <v>0</v>
      </c>
      <c r="S124" s="48">
        <v>0</v>
      </c>
      <c r="T124" s="48">
        <v>0</v>
      </c>
      <c r="U124" s="48">
        <v>0</v>
      </c>
      <c r="V124" s="48">
        <v>0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0</v>
      </c>
      <c r="AC124" s="48">
        <v>0</v>
      </c>
      <c r="AD124" s="48">
        <v>0</v>
      </c>
      <c r="AE124" s="48">
        <v>0</v>
      </c>
      <c r="AF124" s="48">
        <v>0</v>
      </c>
      <c r="AG124" s="48">
        <v>0</v>
      </c>
      <c r="AH124" s="48">
        <v>0</v>
      </c>
      <c r="AI124" s="48">
        <v>0</v>
      </c>
      <c r="AJ124" s="48">
        <v>0</v>
      </c>
      <c r="AK124" s="48">
        <v>0</v>
      </c>
      <c r="AL124" s="48">
        <v>0</v>
      </c>
      <c r="AM124" s="48">
        <v>0</v>
      </c>
      <c r="AN124" s="48">
        <v>0</v>
      </c>
      <c r="AO124" s="48">
        <v>0</v>
      </c>
      <c r="AP124" s="48">
        <v>0</v>
      </c>
      <c r="AQ124" s="48">
        <v>0</v>
      </c>
      <c r="AR124" s="48">
        <v>0</v>
      </c>
      <c r="AS124" s="48">
        <v>0</v>
      </c>
      <c r="AT124" s="48">
        <v>0</v>
      </c>
      <c r="AU124" s="48">
        <v>0</v>
      </c>
      <c r="AV124" s="48">
        <v>0</v>
      </c>
      <c r="AW124" s="48">
        <v>0</v>
      </c>
      <c r="AX124" s="48">
        <v>0</v>
      </c>
      <c r="AY124" s="48">
        <v>0</v>
      </c>
      <c r="AZ124" s="48">
        <v>0</v>
      </c>
      <c r="BA124" s="48">
        <v>0</v>
      </c>
      <c r="BB124" s="48">
        <v>0</v>
      </c>
      <c r="BC124" s="48">
        <v>0</v>
      </c>
      <c r="BD124" s="23">
        <f t="shared" si="13"/>
        <v>6530</v>
      </c>
    </row>
    <row r="125" spans="1:56" x14ac:dyDescent="0.3">
      <c r="A125" s="53" t="s">
        <v>119</v>
      </c>
      <c r="B125" s="32" t="s">
        <v>121</v>
      </c>
      <c r="C125" s="21">
        <v>72.69</v>
      </c>
      <c r="D125" s="23">
        <v>0</v>
      </c>
      <c r="E125" s="48">
        <v>0</v>
      </c>
      <c r="F125" s="48">
        <v>0</v>
      </c>
      <c r="G125" s="48">
        <v>0</v>
      </c>
      <c r="H125" s="48">
        <v>0</v>
      </c>
      <c r="I125" s="48">
        <v>0</v>
      </c>
      <c r="J125" s="48">
        <v>0</v>
      </c>
      <c r="K125" s="48">
        <v>0</v>
      </c>
      <c r="L125" s="48">
        <v>0</v>
      </c>
      <c r="M125" s="48">
        <v>0</v>
      </c>
      <c r="N125" s="48">
        <v>0</v>
      </c>
      <c r="O125" s="48">
        <v>0</v>
      </c>
      <c r="P125" s="48">
        <v>0</v>
      </c>
      <c r="Q125" s="48">
        <v>0</v>
      </c>
      <c r="R125" s="48">
        <v>0</v>
      </c>
      <c r="S125" s="48">
        <v>0</v>
      </c>
      <c r="T125" s="48">
        <v>0</v>
      </c>
      <c r="U125" s="48">
        <v>0</v>
      </c>
      <c r="V125" s="48">
        <v>0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0</v>
      </c>
      <c r="AC125" s="48">
        <v>0</v>
      </c>
      <c r="AD125" s="48">
        <v>0</v>
      </c>
      <c r="AE125" s="48">
        <v>0</v>
      </c>
      <c r="AF125" s="48">
        <v>0</v>
      </c>
      <c r="AG125" s="48">
        <v>0</v>
      </c>
      <c r="AH125" s="48">
        <v>0</v>
      </c>
      <c r="AI125" s="48">
        <v>0</v>
      </c>
      <c r="AJ125" s="48">
        <v>0</v>
      </c>
      <c r="AK125" s="48">
        <v>0</v>
      </c>
      <c r="AL125" s="48">
        <v>0</v>
      </c>
      <c r="AM125" s="48">
        <v>0</v>
      </c>
      <c r="AN125" s="48">
        <v>0</v>
      </c>
      <c r="AO125" s="48">
        <v>0</v>
      </c>
      <c r="AP125" s="48">
        <v>0</v>
      </c>
      <c r="AQ125" s="48">
        <v>0</v>
      </c>
      <c r="AR125" s="48">
        <v>0</v>
      </c>
      <c r="AS125" s="48">
        <v>0</v>
      </c>
      <c r="AT125" s="48">
        <v>0</v>
      </c>
      <c r="AU125" s="48">
        <v>0</v>
      </c>
      <c r="AV125" s="48">
        <v>0</v>
      </c>
      <c r="AW125" s="48">
        <v>0</v>
      </c>
      <c r="AX125" s="48">
        <v>0</v>
      </c>
      <c r="AY125" s="48">
        <v>0</v>
      </c>
      <c r="AZ125" s="48">
        <v>0</v>
      </c>
      <c r="BA125" s="48">
        <v>0</v>
      </c>
      <c r="BB125" s="48">
        <v>0</v>
      </c>
      <c r="BC125" s="48">
        <v>0</v>
      </c>
      <c r="BD125" s="23">
        <f t="shared" si="13"/>
        <v>1040</v>
      </c>
    </row>
    <row r="126" spans="1:56" x14ac:dyDescent="0.3">
      <c r="A126" s="53" t="s">
        <v>119</v>
      </c>
      <c r="B126" s="32" t="s">
        <v>122</v>
      </c>
      <c r="C126" s="21">
        <v>7.96</v>
      </c>
      <c r="D126" s="23">
        <v>0</v>
      </c>
      <c r="E126" s="48">
        <v>0</v>
      </c>
      <c r="F126" s="48">
        <v>0</v>
      </c>
      <c r="G126" s="48">
        <v>0</v>
      </c>
      <c r="H126" s="48">
        <v>0</v>
      </c>
      <c r="I126" s="48">
        <v>0</v>
      </c>
      <c r="J126" s="48">
        <v>0</v>
      </c>
      <c r="K126" s="48">
        <v>0</v>
      </c>
      <c r="L126" s="48">
        <v>0</v>
      </c>
      <c r="M126" s="48">
        <v>0</v>
      </c>
      <c r="N126" s="48">
        <v>0</v>
      </c>
      <c r="O126" s="48">
        <v>0</v>
      </c>
      <c r="P126" s="48">
        <v>0</v>
      </c>
      <c r="Q126" s="48">
        <v>0</v>
      </c>
      <c r="R126" s="48">
        <v>0</v>
      </c>
      <c r="S126" s="48">
        <v>0</v>
      </c>
      <c r="T126" s="48">
        <v>0</v>
      </c>
      <c r="U126" s="48">
        <v>0</v>
      </c>
      <c r="V126" s="48">
        <v>0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0</v>
      </c>
      <c r="AC126" s="48">
        <v>0</v>
      </c>
      <c r="AD126" s="48">
        <v>0</v>
      </c>
      <c r="AE126" s="48">
        <v>0</v>
      </c>
      <c r="AF126" s="48">
        <v>0</v>
      </c>
      <c r="AG126" s="48">
        <v>0</v>
      </c>
      <c r="AH126" s="48">
        <v>0</v>
      </c>
      <c r="AI126" s="48">
        <v>0</v>
      </c>
      <c r="AJ126" s="48">
        <v>0</v>
      </c>
      <c r="AK126" s="48">
        <v>0</v>
      </c>
      <c r="AL126" s="48">
        <v>0</v>
      </c>
      <c r="AM126" s="48">
        <v>0</v>
      </c>
      <c r="AN126" s="48">
        <v>0</v>
      </c>
      <c r="AO126" s="48">
        <v>0</v>
      </c>
      <c r="AP126" s="48">
        <v>0</v>
      </c>
      <c r="AQ126" s="48">
        <v>0</v>
      </c>
      <c r="AR126" s="48">
        <v>0</v>
      </c>
      <c r="AS126" s="48">
        <v>0</v>
      </c>
      <c r="AT126" s="48">
        <v>0</v>
      </c>
      <c r="AU126" s="48">
        <v>0</v>
      </c>
      <c r="AV126" s="48">
        <v>0</v>
      </c>
      <c r="AW126" s="48">
        <v>0</v>
      </c>
      <c r="AX126" s="48">
        <v>0</v>
      </c>
      <c r="AY126" s="48">
        <v>0</v>
      </c>
      <c r="AZ126" s="48">
        <v>0</v>
      </c>
      <c r="BA126" s="48">
        <v>0</v>
      </c>
      <c r="BB126" s="48">
        <v>0</v>
      </c>
      <c r="BC126" s="48">
        <v>0</v>
      </c>
      <c r="BD126" s="23">
        <f t="shared" si="13"/>
        <v>0</v>
      </c>
    </row>
    <row r="127" spans="1:56" x14ac:dyDescent="0.3">
      <c r="A127" s="53" t="s">
        <v>119</v>
      </c>
      <c r="B127" s="32" t="s">
        <v>33</v>
      </c>
      <c r="C127" s="21">
        <v>2158.38</v>
      </c>
      <c r="D127" s="23">
        <v>0</v>
      </c>
      <c r="E127" s="48">
        <v>0</v>
      </c>
      <c r="F127" s="48">
        <v>0</v>
      </c>
      <c r="G127" s="48">
        <v>0</v>
      </c>
      <c r="H127" s="48">
        <v>0</v>
      </c>
      <c r="I127" s="48">
        <v>0</v>
      </c>
      <c r="J127" s="48">
        <v>0</v>
      </c>
      <c r="K127" s="48">
        <v>0</v>
      </c>
      <c r="L127" s="48">
        <v>0</v>
      </c>
      <c r="M127" s="48">
        <v>0</v>
      </c>
      <c r="N127" s="48">
        <v>0</v>
      </c>
      <c r="O127" s="48">
        <v>0</v>
      </c>
      <c r="P127" s="48">
        <v>0</v>
      </c>
      <c r="Q127" s="48">
        <v>0</v>
      </c>
      <c r="R127" s="48">
        <v>0</v>
      </c>
      <c r="S127" s="48">
        <v>0</v>
      </c>
      <c r="T127" s="48">
        <v>0</v>
      </c>
      <c r="U127" s="48">
        <v>0</v>
      </c>
      <c r="V127" s="48">
        <v>0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0</v>
      </c>
      <c r="AC127" s="48">
        <v>0</v>
      </c>
      <c r="AD127" s="48">
        <v>0</v>
      </c>
      <c r="AE127" s="48">
        <v>0</v>
      </c>
      <c r="AF127" s="48">
        <v>0</v>
      </c>
      <c r="AG127" s="48">
        <v>0</v>
      </c>
      <c r="AH127" s="48">
        <v>0</v>
      </c>
      <c r="AI127" s="48">
        <v>0</v>
      </c>
      <c r="AJ127" s="48">
        <v>0</v>
      </c>
      <c r="AK127" s="48">
        <v>0</v>
      </c>
      <c r="AL127" s="48">
        <v>0</v>
      </c>
      <c r="AM127" s="48">
        <v>0</v>
      </c>
      <c r="AN127" s="48">
        <v>0</v>
      </c>
      <c r="AO127" s="48">
        <v>0</v>
      </c>
      <c r="AP127" s="48">
        <v>0</v>
      </c>
      <c r="AQ127" s="48">
        <v>0</v>
      </c>
      <c r="AR127" s="48">
        <v>0</v>
      </c>
      <c r="AS127" s="48">
        <v>0</v>
      </c>
      <c r="AT127" s="48">
        <v>0</v>
      </c>
      <c r="AU127" s="48">
        <v>0</v>
      </c>
      <c r="AV127" s="48">
        <v>0</v>
      </c>
      <c r="AW127" s="48">
        <v>0</v>
      </c>
      <c r="AX127" s="48">
        <v>0</v>
      </c>
      <c r="AY127" s="48">
        <v>0</v>
      </c>
      <c r="AZ127" s="48">
        <v>0</v>
      </c>
      <c r="BA127" s="48">
        <v>0</v>
      </c>
      <c r="BB127" s="48">
        <v>0</v>
      </c>
      <c r="BC127" s="48">
        <v>0</v>
      </c>
      <c r="BD127" s="23">
        <f t="shared" si="13"/>
        <v>0</v>
      </c>
    </row>
    <row r="128" spans="1:56" x14ac:dyDescent="0.3">
      <c r="A128" s="53" t="s">
        <v>119</v>
      </c>
      <c r="B128" s="32" t="s">
        <v>16</v>
      </c>
      <c r="C128" s="21">
        <v>0</v>
      </c>
      <c r="D128" s="23">
        <v>0</v>
      </c>
      <c r="E128" s="48">
        <v>0</v>
      </c>
      <c r="F128" s="48">
        <v>0</v>
      </c>
      <c r="G128" s="48">
        <v>0</v>
      </c>
      <c r="H128" s="48">
        <v>0</v>
      </c>
      <c r="I128" s="48">
        <v>0</v>
      </c>
      <c r="J128" s="48">
        <v>0</v>
      </c>
      <c r="K128" s="48">
        <v>0</v>
      </c>
      <c r="L128" s="48">
        <v>0</v>
      </c>
      <c r="M128" s="48">
        <v>0</v>
      </c>
      <c r="N128" s="48">
        <v>0</v>
      </c>
      <c r="O128" s="48">
        <v>0</v>
      </c>
      <c r="P128" s="48">
        <v>0</v>
      </c>
      <c r="Q128" s="48">
        <v>0</v>
      </c>
      <c r="R128" s="48">
        <v>0</v>
      </c>
      <c r="S128" s="48">
        <v>0</v>
      </c>
      <c r="T128" s="48">
        <v>0</v>
      </c>
      <c r="U128" s="48">
        <v>0</v>
      </c>
      <c r="V128" s="48">
        <v>0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0</v>
      </c>
      <c r="AC128" s="48">
        <v>0</v>
      </c>
      <c r="AD128" s="48">
        <v>0</v>
      </c>
      <c r="AE128" s="48">
        <v>0</v>
      </c>
      <c r="AF128" s="48">
        <v>0</v>
      </c>
      <c r="AG128" s="48">
        <v>0</v>
      </c>
      <c r="AH128" s="48">
        <v>0</v>
      </c>
      <c r="AI128" s="48">
        <v>0</v>
      </c>
      <c r="AJ128" s="48">
        <v>0</v>
      </c>
      <c r="AK128" s="48">
        <v>0</v>
      </c>
      <c r="AL128" s="48">
        <v>0</v>
      </c>
      <c r="AM128" s="48">
        <v>0</v>
      </c>
      <c r="AN128" s="48">
        <v>0</v>
      </c>
      <c r="AO128" s="48">
        <v>0</v>
      </c>
      <c r="AP128" s="48">
        <v>0</v>
      </c>
      <c r="AQ128" s="48">
        <v>0</v>
      </c>
      <c r="AR128" s="48">
        <v>0</v>
      </c>
      <c r="AS128" s="48">
        <v>0</v>
      </c>
      <c r="AT128" s="48">
        <v>0</v>
      </c>
      <c r="AU128" s="48">
        <v>0</v>
      </c>
      <c r="AV128" s="48">
        <v>0</v>
      </c>
      <c r="AW128" s="48">
        <v>0</v>
      </c>
      <c r="AX128" s="48">
        <v>0</v>
      </c>
      <c r="AY128" s="48">
        <v>0</v>
      </c>
      <c r="AZ128" s="48">
        <v>0</v>
      </c>
      <c r="BA128" s="48">
        <v>0</v>
      </c>
      <c r="BB128" s="48">
        <v>0</v>
      </c>
      <c r="BC128" s="48">
        <v>0</v>
      </c>
      <c r="BD128" s="23">
        <f t="shared" si="13"/>
        <v>0</v>
      </c>
    </row>
    <row r="129" spans="1:56" x14ac:dyDescent="0.3">
      <c r="A129" s="53" t="s">
        <v>119</v>
      </c>
      <c r="B129" s="32" t="s">
        <v>126</v>
      </c>
      <c r="C129" s="21">
        <v>3202.1</v>
      </c>
      <c r="D129" s="23">
        <v>0</v>
      </c>
      <c r="E129" s="48">
        <v>0</v>
      </c>
      <c r="F129" s="48">
        <v>0</v>
      </c>
      <c r="G129" s="48">
        <v>0</v>
      </c>
      <c r="H129" s="48">
        <v>0</v>
      </c>
      <c r="I129" s="48">
        <v>0</v>
      </c>
      <c r="J129" s="48">
        <v>0</v>
      </c>
      <c r="K129" s="48">
        <v>0</v>
      </c>
      <c r="L129" s="48">
        <v>0</v>
      </c>
      <c r="M129" s="48">
        <v>0</v>
      </c>
      <c r="N129" s="48">
        <v>0</v>
      </c>
      <c r="O129" s="48">
        <v>0</v>
      </c>
      <c r="P129" s="48">
        <v>0</v>
      </c>
      <c r="Q129" s="48">
        <v>0</v>
      </c>
      <c r="R129" s="48">
        <v>0</v>
      </c>
      <c r="S129" s="48">
        <v>0</v>
      </c>
      <c r="T129" s="48">
        <v>0</v>
      </c>
      <c r="U129" s="48">
        <v>0</v>
      </c>
      <c r="V129" s="48">
        <v>0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0</v>
      </c>
      <c r="AC129" s="48">
        <v>0</v>
      </c>
      <c r="AD129" s="48">
        <v>0</v>
      </c>
      <c r="AE129" s="48">
        <v>0</v>
      </c>
      <c r="AF129" s="48">
        <v>0</v>
      </c>
      <c r="AG129" s="48">
        <v>0</v>
      </c>
      <c r="AH129" s="48">
        <v>0</v>
      </c>
      <c r="AI129" s="48">
        <v>0</v>
      </c>
      <c r="AJ129" s="48">
        <v>0</v>
      </c>
      <c r="AK129" s="48">
        <v>0</v>
      </c>
      <c r="AL129" s="48">
        <v>0</v>
      </c>
      <c r="AM129" s="48">
        <v>0</v>
      </c>
      <c r="AN129" s="48">
        <v>0</v>
      </c>
      <c r="AO129" s="48">
        <v>0</v>
      </c>
      <c r="AP129" s="48">
        <v>0</v>
      </c>
      <c r="AQ129" s="48">
        <v>0</v>
      </c>
      <c r="AR129" s="48">
        <v>0</v>
      </c>
      <c r="AS129" s="48">
        <v>0</v>
      </c>
      <c r="AT129" s="48">
        <v>0</v>
      </c>
      <c r="AU129" s="48">
        <v>0</v>
      </c>
      <c r="AV129" s="48">
        <v>0</v>
      </c>
      <c r="AW129" s="48">
        <v>0</v>
      </c>
      <c r="AX129" s="48">
        <v>0</v>
      </c>
      <c r="AY129" s="48">
        <v>0</v>
      </c>
      <c r="AZ129" s="48">
        <v>0</v>
      </c>
      <c r="BA129" s="48">
        <v>0</v>
      </c>
      <c r="BB129" s="48">
        <v>0</v>
      </c>
      <c r="BC129" s="48">
        <v>0</v>
      </c>
      <c r="BD129" s="23">
        <f t="shared" si="13"/>
        <v>0</v>
      </c>
    </row>
    <row r="130" spans="1:56" x14ac:dyDescent="0.3">
      <c r="A130" s="53" t="s">
        <v>119</v>
      </c>
      <c r="B130" s="32" t="s">
        <v>19</v>
      </c>
      <c r="C130" s="21">
        <v>5654.65</v>
      </c>
      <c r="D130" s="23">
        <v>0</v>
      </c>
      <c r="E130" s="48">
        <v>0</v>
      </c>
      <c r="F130" s="48">
        <v>0</v>
      </c>
      <c r="G130" s="48">
        <v>0</v>
      </c>
      <c r="H130" s="48">
        <v>0</v>
      </c>
      <c r="I130" s="48">
        <v>0</v>
      </c>
      <c r="J130" s="48">
        <v>0</v>
      </c>
      <c r="K130" s="48">
        <v>0</v>
      </c>
      <c r="L130" s="48">
        <v>0</v>
      </c>
      <c r="M130" s="48">
        <v>0</v>
      </c>
      <c r="N130" s="48">
        <v>0</v>
      </c>
      <c r="O130" s="48">
        <v>0</v>
      </c>
      <c r="P130" s="48">
        <v>0</v>
      </c>
      <c r="Q130" s="48">
        <v>0</v>
      </c>
      <c r="R130" s="48">
        <v>0</v>
      </c>
      <c r="S130" s="48">
        <v>0</v>
      </c>
      <c r="T130" s="48">
        <v>0</v>
      </c>
      <c r="U130" s="48">
        <v>0</v>
      </c>
      <c r="V130" s="48">
        <v>0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0</v>
      </c>
      <c r="AC130" s="48">
        <v>0</v>
      </c>
      <c r="AD130" s="48">
        <v>0</v>
      </c>
      <c r="AE130" s="48">
        <v>0</v>
      </c>
      <c r="AF130" s="48">
        <v>0</v>
      </c>
      <c r="AG130" s="48">
        <v>0</v>
      </c>
      <c r="AH130" s="48">
        <v>0</v>
      </c>
      <c r="AI130" s="48">
        <v>0</v>
      </c>
      <c r="AJ130" s="48">
        <v>0</v>
      </c>
      <c r="AK130" s="48">
        <v>0</v>
      </c>
      <c r="AL130" s="48">
        <v>0</v>
      </c>
      <c r="AM130" s="48">
        <v>0</v>
      </c>
      <c r="AN130" s="48">
        <v>0</v>
      </c>
      <c r="AO130" s="48">
        <v>0</v>
      </c>
      <c r="AP130" s="48">
        <v>0</v>
      </c>
      <c r="AQ130" s="48">
        <v>0</v>
      </c>
      <c r="AR130" s="48">
        <v>0</v>
      </c>
      <c r="AS130" s="48">
        <v>0</v>
      </c>
      <c r="AT130" s="48">
        <v>0</v>
      </c>
      <c r="AU130" s="48">
        <v>0</v>
      </c>
      <c r="AV130" s="48">
        <v>0</v>
      </c>
      <c r="AW130" s="48">
        <v>0</v>
      </c>
      <c r="AX130" s="48">
        <v>0</v>
      </c>
      <c r="AY130" s="48">
        <v>0</v>
      </c>
      <c r="AZ130" s="48">
        <v>0</v>
      </c>
      <c r="BA130" s="48">
        <v>0</v>
      </c>
      <c r="BB130" s="48">
        <v>0</v>
      </c>
      <c r="BC130" s="48">
        <v>0</v>
      </c>
      <c r="BD130" s="23">
        <f t="shared" si="13"/>
        <v>0</v>
      </c>
    </row>
    <row r="131" spans="1:56" x14ac:dyDescent="0.3">
      <c r="A131" s="53" t="s">
        <v>119</v>
      </c>
      <c r="B131" s="32" t="s">
        <v>129</v>
      </c>
      <c r="C131" s="21">
        <v>64.75</v>
      </c>
      <c r="D131" s="23">
        <v>0</v>
      </c>
      <c r="E131" s="48">
        <v>0</v>
      </c>
      <c r="F131" s="48">
        <v>0</v>
      </c>
      <c r="G131" s="48">
        <v>0</v>
      </c>
      <c r="H131" s="48">
        <v>0</v>
      </c>
      <c r="I131" s="48">
        <v>0</v>
      </c>
      <c r="J131" s="48">
        <v>0</v>
      </c>
      <c r="K131" s="48">
        <v>0</v>
      </c>
      <c r="L131" s="48">
        <v>0</v>
      </c>
      <c r="M131" s="48">
        <v>0</v>
      </c>
      <c r="N131" s="48">
        <v>0</v>
      </c>
      <c r="O131" s="48">
        <v>0</v>
      </c>
      <c r="P131" s="48">
        <v>0</v>
      </c>
      <c r="Q131" s="48">
        <v>0</v>
      </c>
      <c r="R131" s="48">
        <v>0</v>
      </c>
      <c r="S131" s="48">
        <v>0</v>
      </c>
      <c r="T131" s="48">
        <v>0</v>
      </c>
      <c r="U131" s="48">
        <v>0</v>
      </c>
      <c r="V131" s="48">
        <v>0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0</v>
      </c>
      <c r="AC131" s="48">
        <v>0</v>
      </c>
      <c r="AD131" s="48">
        <v>0</v>
      </c>
      <c r="AE131" s="48">
        <v>0</v>
      </c>
      <c r="AF131" s="48">
        <v>0</v>
      </c>
      <c r="AG131" s="48">
        <v>0</v>
      </c>
      <c r="AH131" s="48">
        <v>0</v>
      </c>
      <c r="AI131" s="48">
        <v>0</v>
      </c>
      <c r="AJ131" s="48">
        <v>0</v>
      </c>
      <c r="AK131" s="48">
        <v>0</v>
      </c>
      <c r="AL131" s="48">
        <v>0</v>
      </c>
      <c r="AM131" s="48">
        <v>0</v>
      </c>
      <c r="AN131" s="48">
        <v>0</v>
      </c>
      <c r="AO131" s="48">
        <v>0</v>
      </c>
      <c r="AP131" s="48">
        <v>0</v>
      </c>
      <c r="AQ131" s="48">
        <v>0</v>
      </c>
      <c r="AR131" s="48">
        <v>0</v>
      </c>
      <c r="AS131" s="48">
        <v>0</v>
      </c>
      <c r="AT131" s="48">
        <v>0</v>
      </c>
      <c r="AU131" s="48">
        <v>0</v>
      </c>
      <c r="AV131" s="48">
        <v>0</v>
      </c>
      <c r="AW131" s="48">
        <v>0</v>
      </c>
      <c r="AX131" s="48">
        <v>0</v>
      </c>
      <c r="AY131" s="48">
        <v>0</v>
      </c>
      <c r="AZ131" s="48">
        <v>0</v>
      </c>
      <c r="BA131" s="48">
        <v>0</v>
      </c>
      <c r="BB131" s="48">
        <v>0</v>
      </c>
      <c r="BC131" s="48">
        <v>0</v>
      </c>
      <c r="BD131" s="23">
        <f t="shared" si="13"/>
        <v>0</v>
      </c>
    </row>
    <row r="132" spans="1:56" x14ac:dyDescent="0.3">
      <c r="A132" s="53" t="s">
        <v>119</v>
      </c>
      <c r="B132" s="32" t="s">
        <v>20</v>
      </c>
      <c r="C132" s="21">
        <v>30.32</v>
      </c>
      <c r="D132" s="23">
        <v>0</v>
      </c>
      <c r="E132" s="48">
        <v>0</v>
      </c>
      <c r="F132" s="48">
        <v>0</v>
      </c>
      <c r="G132" s="48">
        <v>0</v>
      </c>
      <c r="H132" s="48">
        <v>0</v>
      </c>
      <c r="I132" s="48">
        <v>0</v>
      </c>
      <c r="J132" s="48">
        <v>0</v>
      </c>
      <c r="K132" s="48">
        <v>0</v>
      </c>
      <c r="L132" s="48">
        <v>0</v>
      </c>
      <c r="M132" s="48">
        <v>0</v>
      </c>
      <c r="N132" s="48">
        <v>0</v>
      </c>
      <c r="O132" s="48">
        <v>0</v>
      </c>
      <c r="P132" s="48">
        <v>0</v>
      </c>
      <c r="Q132" s="48">
        <v>0</v>
      </c>
      <c r="R132" s="48">
        <v>0</v>
      </c>
      <c r="S132" s="48">
        <v>0</v>
      </c>
      <c r="T132" s="48">
        <v>0</v>
      </c>
      <c r="U132" s="48">
        <v>0</v>
      </c>
      <c r="V132" s="48">
        <v>0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0</v>
      </c>
      <c r="AC132" s="48">
        <v>0</v>
      </c>
      <c r="AD132" s="48">
        <v>0</v>
      </c>
      <c r="AE132" s="48">
        <v>0</v>
      </c>
      <c r="AF132" s="48">
        <v>0</v>
      </c>
      <c r="AG132" s="48">
        <v>0</v>
      </c>
      <c r="AH132" s="48">
        <v>0</v>
      </c>
      <c r="AI132" s="48">
        <v>0</v>
      </c>
      <c r="AJ132" s="48">
        <v>0</v>
      </c>
      <c r="AK132" s="48">
        <v>0</v>
      </c>
      <c r="AL132" s="48">
        <v>0</v>
      </c>
      <c r="AM132" s="48">
        <v>0</v>
      </c>
      <c r="AN132" s="48">
        <v>0</v>
      </c>
      <c r="AO132" s="48">
        <v>0</v>
      </c>
      <c r="AP132" s="48">
        <v>0</v>
      </c>
      <c r="AQ132" s="48">
        <v>0</v>
      </c>
      <c r="AR132" s="48">
        <v>0</v>
      </c>
      <c r="AS132" s="48">
        <v>0</v>
      </c>
      <c r="AT132" s="48">
        <v>0</v>
      </c>
      <c r="AU132" s="48">
        <v>0</v>
      </c>
      <c r="AV132" s="48">
        <v>0</v>
      </c>
      <c r="AW132" s="48">
        <v>0</v>
      </c>
      <c r="AX132" s="48">
        <v>0</v>
      </c>
      <c r="AY132" s="48">
        <v>0</v>
      </c>
      <c r="AZ132" s="48">
        <v>0</v>
      </c>
      <c r="BA132" s="48">
        <v>0</v>
      </c>
      <c r="BB132" s="48">
        <v>0</v>
      </c>
      <c r="BC132" s="48">
        <v>0</v>
      </c>
      <c r="BD132" s="23">
        <f t="shared" ref="BD132:BD146" si="14">SUM(D130:BC130)</f>
        <v>0</v>
      </c>
    </row>
    <row r="133" spans="1:56" x14ac:dyDescent="0.3">
      <c r="A133" s="53" t="s">
        <v>119</v>
      </c>
      <c r="B133" s="32" t="s">
        <v>135</v>
      </c>
      <c r="C133" s="21">
        <v>3257.03</v>
      </c>
      <c r="D133" s="23">
        <v>0</v>
      </c>
      <c r="E133" s="48">
        <v>0</v>
      </c>
      <c r="F133" s="48">
        <v>0</v>
      </c>
      <c r="G133" s="48">
        <v>0</v>
      </c>
      <c r="H133" s="48">
        <v>0</v>
      </c>
      <c r="I133" s="48">
        <v>0</v>
      </c>
      <c r="J133" s="48">
        <v>0</v>
      </c>
      <c r="K133" s="48">
        <v>0</v>
      </c>
      <c r="L133" s="48">
        <v>0</v>
      </c>
      <c r="M133" s="48">
        <v>0</v>
      </c>
      <c r="N133" s="48">
        <v>0</v>
      </c>
      <c r="O133" s="48">
        <v>0</v>
      </c>
      <c r="P133" s="48">
        <v>0</v>
      </c>
      <c r="Q133" s="48">
        <v>0</v>
      </c>
      <c r="R133" s="48">
        <v>0</v>
      </c>
      <c r="S133" s="48">
        <v>0</v>
      </c>
      <c r="T133" s="48">
        <v>0</v>
      </c>
      <c r="U133" s="48">
        <v>0</v>
      </c>
      <c r="V133" s="48">
        <v>0</v>
      </c>
      <c r="W133" s="48">
        <v>0</v>
      </c>
      <c r="X133" s="48">
        <v>0</v>
      </c>
      <c r="Y133" s="48">
        <v>0</v>
      </c>
      <c r="Z133" s="48">
        <v>0</v>
      </c>
      <c r="AA133" s="48">
        <v>0</v>
      </c>
      <c r="AB133" s="48">
        <v>0</v>
      </c>
      <c r="AC133" s="48">
        <v>0</v>
      </c>
      <c r="AD133" s="48">
        <v>0</v>
      </c>
      <c r="AE133" s="48">
        <v>0</v>
      </c>
      <c r="AF133" s="48">
        <v>0</v>
      </c>
      <c r="AG133" s="48">
        <v>0</v>
      </c>
      <c r="AH133" s="48">
        <v>0</v>
      </c>
      <c r="AI133" s="48">
        <v>0</v>
      </c>
      <c r="AJ133" s="48">
        <v>0</v>
      </c>
      <c r="AK133" s="48">
        <v>0</v>
      </c>
      <c r="AL133" s="48">
        <v>0</v>
      </c>
      <c r="AM133" s="48">
        <v>0</v>
      </c>
      <c r="AN133" s="48">
        <v>0</v>
      </c>
      <c r="AO133" s="48">
        <v>0</v>
      </c>
      <c r="AP133" s="48">
        <v>0</v>
      </c>
      <c r="AQ133" s="48">
        <v>0</v>
      </c>
      <c r="AR133" s="48">
        <v>0</v>
      </c>
      <c r="AS133" s="48">
        <v>0</v>
      </c>
      <c r="AT133" s="48">
        <v>0</v>
      </c>
      <c r="AU133" s="48">
        <v>0</v>
      </c>
      <c r="AV133" s="48">
        <v>0</v>
      </c>
      <c r="AW133" s="48">
        <v>0</v>
      </c>
      <c r="AX133" s="48">
        <v>0</v>
      </c>
      <c r="AY133" s="48">
        <v>0</v>
      </c>
      <c r="AZ133" s="48">
        <v>0</v>
      </c>
      <c r="BA133" s="48">
        <v>0</v>
      </c>
      <c r="BB133" s="48">
        <v>0</v>
      </c>
      <c r="BC133" s="48">
        <v>0</v>
      </c>
      <c r="BD133" s="23">
        <f t="shared" si="14"/>
        <v>0</v>
      </c>
    </row>
    <row r="134" spans="1:56" x14ac:dyDescent="0.3">
      <c r="A134" s="53" t="s">
        <v>119</v>
      </c>
      <c r="B134" s="32" t="s">
        <v>136</v>
      </c>
      <c r="C134" s="21">
        <v>1197.82</v>
      </c>
      <c r="D134" s="23">
        <v>0</v>
      </c>
      <c r="E134" s="48">
        <v>0</v>
      </c>
      <c r="F134" s="48">
        <v>0</v>
      </c>
      <c r="G134" s="48">
        <v>0</v>
      </c>
      <c r="H134" s="48">
        <v>0</v>
      </c>
      <c r="I134" s="48">
        <v>0</v>
      </c>
      <c r="J134" s="48">
        <v>0</v>
      </c>
      <c r="K134" s="48">
        <v>0</v>
      </c>
      <c r="L134" s="48">
        <v>0</v>
      </c>
      <c r="M134" s="48">
        <v>0</v>
      </c>
      <c r="N134" s="48">
        <v>0</v>
      </c>
      <c r="O134" s="48">
        <v>0</v>
      </c>
      <c r="P134" s="48">
        <v>0</v>
      </c>
      <c r="Q134" s="48">
        <v>0</v>
      </c>
      <c r="R134" s="48">
        <v>0</v>
      </c>
      <c r="S134" s="48">
        <v>0</v>
      </c>
      <c r="T134" s="48">
        <v>0</v>
      </c>
      <c r="U134" s="48">
        <v>0</v>
      </c>
      <c r="V134" s="48">
        <v>0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0</v>
      </c>
      <c r="AC134" s="48">
        <v>0</v>
      </c>
      <c r="AD134" s="48">
        <v>0</v>
      </c>
      <c r="AE134" s="48">
        <v>0</v>
      </c>
      <c r="AF134" s="48">
        <v>0</v>
      </c>
      <c r="AG134" s="48">
        <v>0</v>
      </c>
      <c r="AH134" s="48">
        <v>0</v>
      </c>
      <c r="AI134" s="48">
        <v>0</v>
      </c>
      <c r="AJ134" s="48">
        <v>0</v>
      </c>
      <c r="AK134" s="48">
        <v>0</v>
      </c>
      <c r="AL134" s="48">
        <v>0</v>
      </c>
      <c r="AM134" s="48">
        <v>0</v>
      </c>
      <c r="AN134" s="48">
        <v>0</v>
      </c>
      <c r="AO134" s="48">
        <v>0</v>
      </c>
      <c r="AP134" s="48">
        <v>0</v>
      </c>
      <c r="AQ134" s="48">
        <v>0</v>
      </c>
      <c r="AR134" s="48">
        <v>0</v>
      </c>
      <c r="AS134" s="48">
        <v>0</v>
      </c>
      <c r="AT134" s="48">
        <v>0</v>
      </c>
      <c r="AU134" s="48">
        <v>0</v>
      </c>
      <c r="AV134" s="48">
        <v>0</v>
      </c>
      <c r="AW134" s="48">
        <v>0</v>
      </c>
      <c r="AX134" s="48">
        <v>0</v>
      </c>
      <c r="AY134" s="48">
        <v>0</v>
      </c>
      <c r="AZ134" s="48">
        <v>0</v>
      </c>
      <c r="BA134" s="48">
        <v>0</v>
      </c>
      <c r="BB134" s="48">
        <v>0</v>
      </c>
      <c r="BC134" s="48">
        <v>0</v>
      </c>
      <c r="BD134" s="23">
        <f t="shared" si="14"/>
        <v>0</v>
      </c>
    </row>
    <row r="135" spans="1:56" x14ac:dyDescent="0.3">
      <c r="A135" s="53" t="s">
        <v>119</v>
      </c>
      <c r="B135" s="32" t="s">
        <v>39</v>
      </c>
      <c r="C135" s="21">
        <v>249</v>
      </c>
      <c r="D135" s="23">
        <v>0</v>
      </c>
      <c r="E135" s="48">
        <v>0</v>
      </c>
      <c r="F135" s="48">
        <v>0</v>
      </c>
      <c r="G135" s="48">
        <v>0</v>
      </c>
      <c r="H135" s="48">
        <v>0</v>
      </c>
      <c r="I135" s="48">
        <v>0</v>
      </c>
      <c r="J135" s="48">
        <v>0</v>
      </c>
      <c r="K135" s="48">
        <v>0</v>
      </c>
      <c r="L135" s="48">
        <v>0</v>
      </c>
      <c r="M135" s="48">
        <v>0</v>
      </c>
      <c r="N135" s="48">
        <v>0</v>
      </c>
      <c r="O135" s="48">
        <v>0</v>
      </c>
      <c r="P135" s="48">
        <v>0</v>
      </c>
      <c r="Q135" s="48">
        <v>0</v>
      </c>
      <c r="R135" s="48">
        <v>0</v>
      </c>
      <c r="S135" s="48">
        <v>0</v>
      </c>
      <c r="T135" s="48">
        <v>0</v>
      </c>
      <c r="U135" s="48">
        <v>0</v>
      </c>
      <c r="V135" s="48">
        <v>0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0</v>
      </c>
      <c r="AC135" s="48">
        <v>0</v>
      </c>
      <c r="AD135" s="48">
        <v>0</v>
      </c>
      <c r="AE135" s="48">
        <v>0</v>
      </c>
      <c r="AF135" s="48">
        <v>0</v>
      </c>
      <c r="AG135" s="48">
        <v>0</v>
      </c>
      <c r="AH135" s="48">
        <v>0</v>
      </c>
      <c r="AI135" s="48">
        <v>0</v>
      </c>
      <c r="AJ135" s="48">
        <v>0</v>
      </c>
      <c r="AK135" s="48">
        <v>0</v>
      </c>
      <c r="AL135" s="48">
        <v>0</v>
      </c>
      <c r="AM135" s="48">
        <v>0</v>
      </c>
      <c r="AN135" s="48">
        <v>0</v>
      </c>
      <c r="AO135" s="48">
        <v>0</v>
      </c>
      <c r="AP135" s="48">
        <v>0</v>
      </c>
      <c r="AQ135" s="48">
        <v>0</v>
      </c>
      <c r="AR135" s="48">
        <v>0</v>
      </c>
      <c r="AS135" s="48">
        <v>0</v>
      </c>
      <c r="AT135" s="48">
        <v>0</v>
      </c>
      <c r="AU135" s="48">
        <v>0</v>
      </c>
      <c r="AV135" s="48">
        <v>0</v>
      </c>
      <c r="AW135" s="48">
        <v>0</v>
      </c>
      <c r="AX135" s="48">
        <v>0</v>
      </c>
      <c r="AY135" s="48">
        <v>0</v>
      </c>
      <c r="AZ135" s="48">
        <v>0</v>
      </c>
      <c r="BA135" s="48">
        <v>0</v>
      </c>
      <c r="BB135" s="48">
        <v>0</v>
      </c>
      <c r="BC135" s="48">
        <v>0</v>
      </c>
      <c r="BD135" s="23">
        <f t="shared" si="14"/>
        <v>0</v>
      </c>
    </row>
    <row r="136" spans="1:56" x14ac:dyDescent="0.3">
      <c r="A136" s="53" t="s">
        <v>119</v>
      </c>
      <c r="B136" s="32" t="s">
        <v>26</v>
      </c>
      <c r="C136" s="21">
        <v>4802.2</v>
      </c>
      <c r="D136" s="23">
        <v>0</v>
      </c>
      <c r="E136" s="48">
        <v>0</v>
      </c>
      <c r="F136" s="48">
        <v>0</v>
      </c>
      <c r="G136" s="48">
        <v>0</v>
      </c>
      <c r="H136" s="48">
        <v>0</v>
      </c>
      <c r="I136" s="48">
        <v>0</v>
      </c>
      <c r="J136" s="48">
        <v>0</v>
      </c>
      <c r="K136" s="48">
        <v>0</v>
      </c>
      <c r="L136" s="48">
        <v>0</v>
      </c>
      <c r="M136" s="48">
        <v>0</v>
      </c>
      <c r="N136" s="48">
        <v>0</v>
      </c>
      <c r="O136" s="48">
        <v>0</v>
      </c>
      <c r="P136" s="48">
        <v>0</v>
      </c>
      <c r="Q136" s="48">
        <v>0</v>
      </c>
      <c r="R136" s="48">
        <v>0</v>
      </c>
      <c r="S136" s="48">
        <v>0</v>
      </c>
      <c r="T136" s="48">
        <v>0</v>
      </c>
      <c r="U136" s="48">
        <v>0</v>
      </c>
      <c r="V136" s="48">
        <v>0</v>
      </c>
      <c r="W136" s="48">
        <v>0</v>
      </c>
      <c r="X136" s="48">
        <v>0</v>
      </c>
      <c r="Y136" s="48">
        <v>0</v>
      </c>
      <c r="Z136" s="48">
        <v>0</v>
      </c>
      <c r="AA136" s="48">
        <v>0</v>
      </c>
      <c r="AB136" s="48">
        <v>0</v>
      </c>
      <c r="AC136" s="48">
        <v>0</v>
      </c>
      <c r="AD136" s="48">
        <v>0</v>
      </c>
      <c r="AE136" s="48">
        <v>0</v>
      </c>
      <c r="AF136" s="48">
        <v>0</v>
      </c>
      <c r="AG136" s="48">
        <v>0</v>
      </c>
      <c r="AH136" s="48">
        <v>0</v>
      </c>
      <c r="AI136" s="48">
        <v>0</v>
      </c>
      <c r="AJ136" s="48">
        <v>0</v>
      </c>
      <c r="AK136" s="48">
        <v>0</v>
      </c>
      <c r="AL136" s="48">
        <v>0</v>
      </c>
      <c r="AM136" s="48">
        <v>0</v>
      </c>
      <c r="AN136" s="48">
        <v>0</v>
      </c>
      <c r="AO136" s="48">
        <v>0</v>
      </c>
      <c r="AP136" s="48">
        <v>0</v>
      </c>
      <c r="AQ136" s="48">
        <v>0</v>
      </c>
      <c r="AR136" s="48">
        <v>0</v>
      </c>
      <c r="AS136" s="48">
        <v>0</v>
      </c>
      <c r="AT136" s="48">
        <v>0</v>
      </c>
      <c r="AU136" s="48">
        <v>0</v>
      </c>
      <c r="AV136" s="48">
        <v>0</v>
      </c>
      <c r="AW136" s="48">
        <v>0</v>
      </c>
      <c r="AX136" s="48">
        <v>0</v>
      </c>
      <c r="AY136" s="48">
        <v>0</v>
      </c>
      <c r="AZ136" s="48">
        <v>0</v>
      </c>
      <c r="BA136" s="48">
        <v>0</v>
      </c>
      <c r="BB136" s="48">
        <v>0</v>
      </c>
      <c r="BC136" s="48">
        <v>0</v>
      </c>
      <c r="BD136" s="23">
        <f t="shared" si="14"/>
        <v>0</v>
      </c>
    </row>
    <row r="137" spans="1:56" x14ac:dyDescent="0.3">
      <c r="A137" s="53" t="s">
        <v>119</v>
      </c>
      <c r="B137" s="32" t="str">
        <f>IF(Ulaz!B135="","",Ulaz!B135)</f>
        <v>HYPEWARE D.O.O.</v>
      </c>
      <c r="C137" s="21">
        <v>12956.79</v>
      </c>
      <c r="D137" s="23">
        <v>0</v>
      </c>
      <c r="E137" s="48">
        <v>0</v>
      </c>
      <c r="F137" s="48">
        <v>0</v>
      </c>
      <c r="G137" s="48">
        <v>0</v>
      </c>
      <c r="H137" s="48">
        <v>0</v>
      </c>
      <c r="I137" s="48">
        <v>0</v>
      </c>
      <c r="J137" s="48">
        <v>0</v>
      </c>
      <c r="K137" s="48">
        <v>0</v>
      </c>
      <c r="L137" s="48">
        <v>0</v>
      </c>
      <c r="M137" s="48">
        <v>0</v>
      </c>
      <c r="N137" s="48">
        <v>0</v>
      </c>
      <c r="O137" s="48">
        <v>0</v>
      </c>
      <c r="P137" s="48">
        <v>0</v>
      </c>
      <c r="Q137" s="48">
        <v>0</v>
      </c>
      <c r="R137" s="48">
        <v>0</v>
      </c>
      <c r="S137" s="48">
        <v>0</v>
      </c>
      <c r="T137" s="48">
        <v>0</v>
      </c>
      <c r="U137" s="48">
        <v>0</v>
      </c>
      <c r="V137" s="48">
        <v>0</v>
      </c>
      <c r="W137" s="48">
        <v>0</v>
      </c>
      <c r="X137" s="48">
        <v>0</v>
      </c>
      <c r="Y137" s="48">
        <v>0</v>
      </c>
      <c r="Z137" s="48">
        <v>0</v>
      </c>
      <c r="AA137" s="48">
        <v>0</v>
      </c>
      <c r="AB137" s="48">
        <v>0</v>
      </c>
      <c r="AC137" s="48">
        <v>0</v>
      </c>
      <c r="AD137" s="48">
        <v>0</v>
      </c>
      <c r="AE137" s="48">
        <v>0</v>
      </c>
      <c r="AF137" s="48">
        <v>0</v>
      </c>
      <c r="AG137" s="48">
        <v>0</v>
      </c>
      <c r="AH137" s="48">
        <v>0</v>
      </c>
      <c r="AI137" s="48">
        <v>0</v>
      </c>
      <c r="AJ137" s="48">
        <v>0</v>
      </c>
      <c r="AK137" s="48">
        <v>0</v>
      </c>
      <c r="AL137" s="48">
        <v>0</v>
      </c>
      <c r="AM137" s="48">
        <v>0</v>
      </c>
      <c r="AN137" s="48">
        <v>0</v>
      </c>
      <c r="AO137" s="48">
        <v>0</v>
      </c>
      <c r="AP137" s="48">
        <v>0</v>
      </c>
      <c r="AQ137" s="48">
        <v>0</v>
      </c>
      <c r="AR137" s="48">
        <v>0</v>
      </c>
      <c r="AS137" s="48">
        <v>0</v>
      </c>
      <c r="AT137" s="48">
        <v>0</v>
      </c>
      <c r="AU137" s="48">
        <v>0</v>
      </c>
      <c r="AV137" s="48">
        <v>0</v>
      </c>
      <c r="AW137" s="48">
        <v>0</v>
      </c>
      <c r="AX137" s="48">
        <v>0</v>
      </c>
      <c r="AY137" s="48">
        <v>0</v>
      </c>
      <c r="AZ137" s="48">
        <v>0</v>
      </c>
      <c r="BA137" s="48">
        <v>0</v>
      </c>
      <c r="BB137" s="48">
        <v>0</v>
      </c>
      <c r="BC137" s="48">
        <v>0</v>
      </c>
      <c r="BD137" s="23">
        <f t="shared" si="14"/>
        <v>0</v>
      </c>
    </row>
    <row r="138" spans="1:56" x14ac:dyDescent="0.3">
      <c r="A138" s="53" t="s">
        <v>119</v>
      </c>
      <c r="B138" s="32" t="str">
        <f>IF(Ulaz!B136="","",Ulaz!B136)</f>
        <v>JAŠKAPACK d.o.o.</v>
      </c>
      <c r="C138" s="21">
        <v>14333.38</v>
      </c>
      <c r="D138" s="23">
        <v>0</v>
      </c>
      <c r="E138" s="48">
        <v>0</v>
      </c>
      <c r="F138" s="48">
        <v>0</v>
      </c>
      <c r="G138" s="48">
        <v>0</v>
      </c>
      <c r="H138" s="48">
        <v>0</v>
      </c>
      <c r="I138" s="48">
        <v>0</v>
      </c>
      <c r="J138" s="48">
        <v>0</v>
      </c>
      <c r="K138" s="48">
        <v>0</v>
      </c>
      <c r="L138" s="48">
        <v>0</v>
      </c>
      <c r="M138" s="48">
        <v>0</v>
      </c>
      <c r="N138" s="48">
        <v>0</v>
      </c>
      <c r="O138" s="48">
        <v>0</v>
      </c>
      <c r="P138" s="48">
        <v>0</v>
      </c>
      <c r="Q138" s="48">
        <v>0</v>
      </c>
      <c r="R138" s="48">
        <v>0</v>
      </c>
      <c r="S138" s="48">
        <v>0</v>
      </c>
      <c r="T138" s="48">
        <v>0</v>
      </c>
      <c r="U138" s="48">
        <v>0</v>
      </c>
      <c r="V138" s="48">
        <v>0</v>
      </c>
      <c r="W138" s="48">
        <v>0</v>
      </c>
      <c r="X138" s="48">
        <v>0</v>
      </c>
      <c r="Y138" s="48">
        <v>0</v>
      </c>
      <c r="Z138" s="48">
        <v>0</v>
      </c>
      <c r="AA138" s="48">
        <v>0</v>
      </c>
      <c r="AB138" s="48">
        <v>0</v>
      </c>
      <c r="AC138" s="48">
        <v>0</v>
      </c>
      <c r="AD138" s="48">
        <v>0</v>
      </c>
      <c r="AE138" s="48">
        <v>0</v>
      </c>
      <c r="AF138" s="48">
        <v>0</v>
      </c>
      <c r="AG138" s="48">
        <v>0</v>
      </c>
      <c r="AH138" s="48">
        <v>0</v>
      </c>
      <c r="AI138" s="48">
        <v>0</v>
      </c>
      <c r="AJ138" s="48">
        <v>0</v>
      </c>
      <c r="AK138" s="48">
        <v>0</v>
      </c>
      <c r="AL138" s="48">
        <v>0</v>
      </c>
      <c r="AM138" s="48">
        <v>0</v>
      </c>
      <c r="AN138" s="48">
        <v>0</v>
      </c>
      <c r="AO138" s="48">
        <v>0</v>
      </c>
      <c r="AP138" s="48">
        <v>0</v>
      </c>
      <c r="AQ138" s="48">
        <v>0</v>
      </c>
      <c r="AR138" s="48">
        <v>0</v>
      </c>
      <c r="AS138" s="48">
        <v>0</v>
      </c>
      <c r="AT138" s="48">
        <v>0</v>
      </c>
      <c r="AU138" s="48">
        <v>0</v>
      </c>
      <c r="AV138" s="48">
        <v>0</v>
      </c>
      <c r="AW138" s="48">
        <v>0</v>
      </c>
      <c r="AX138" s="48">
        <v>0</v>
      </c>
      <c r="AY138" s="48">
        <v>0</v>
      </c>
      <c r="AZ138" s="48">
        <v>0</v>
      </c>
      <c r="BA138" s="48">
        <v>0</v>
      </c>
      <c r="BB138" s="48">
        <v>0</v>
      </c>
      <c r="BC138" s="48">
        <v>0</v>
      </c>
      <c r="BD138" s="23">
        <f t="shared" si="14"/>
        <v>0</v>
      </c>
    </row>
    <row r="139" spans="1:56" x14ac:dyDescent="0.3">
      <c r="A139" s="53" t="s">
        <v>119</v>
      </c>
      <c r="B139" s="32" t="str">
        <f>IF(Ulaz!B137="","",Ulaz!B137)</f>
        <v>LA MITO SRL DISTRIBUZIONE</v>
      </c>
      <c r="C139" s="21">
        <v>34032.89</v>
      </c>
      <c r="D139" s="23">
        <v>0</v>
      </c>
      <c r="E139" s="48">
        <v>0</v>
      </c>
      <c r="F139" s="48">
        <v>0</v>
      </c>
      <c r="G139" s="48">
        <v>0</v>
      </c>
      <c r="H139" s="48">
        <v>0</v>
      </c>
      <c r="I139" s="48">
        <v>0</v>
      </c>
      <c r="J139" s="48">
        <v>0</v>
      </c>
      <c r="K139" s="48">
        <v>0</v>
      </c>
      <c r="L139" s="48">
        <v>0</v>
      </c>
      <c r="M139" s="48">
        <v>0</v>
      </c>
      <c r="N139" s="48">
        <v>0</v>
      </c>
      <c r="O139" s="48">
        <v>0</v>
      </c>
      <c r="P139" s="48">
        <v>0</v>
      </c>
      <c r="Q139" s="48">
        <v>0</v>
      </c>
      <c r="R139" s="48">
        <v>0</v>
      </c>
      <c r="S139" s="48">
        <v>0</v>
      </c>
      <c r="T139" s="48">
        <v>0</v>
      </c>
      <c r="U139" s="48">
        <v>0</v>
      </c>
      <c r="V139" s="48">
        <v>0</v>
      </c>
      <c r="W139" s="48">
        <v>0</v>
      </c>
      <c r="X139" s="48">
        <v>0</v>
      </c>
      <c r="Y139" s="48">
        <v>0</v>
      </c>
      <c r="Z139" s="48">
        <v>0</v>
      </c>
      <c r="AA139" s="48">
        <v>0</v>
      </c>
      <c r="AB139" s="48">
        <v>0</v>
      </c>
      <c r="AC139" s="48">
        <v>0</v>
      </c>
      <c r="AD139" s="48">
        <v>0</v>
      </c>
      <c r="AE139" s="48">
        <v>0</v>
      </c>
      <c r="AF139" s="48">
        <v>0</v>
      </c>
      <c r="AG139" s="48">
        <v>0</v>
      </c>
      <c r="AH139" s="48">
        <v>0</v>
      </c>
      <c r="AI139" s="48">
        <v>0</v>
      </c>
      <c r="AJ139" s="48">
        <v>0</v>
      </c>
      <c r="AK139" s="48">
        <v>0</v>
      </c>
      <c r="AL139" s="48">
        <v>0</v>
      </c>
      <c r="AM139" s="48">
        <v>0</v>
      </c>
      <c r="AN139" s="48">
        <v>0</v>
      </c>
      <c r="AO139" s="48">
        <v>0</v>
      </c>
      <c r="AP139" s="48">
        <v>0</v>
      </c>
      <c r="AQ139" s="48">
        <v>0</v>
      </c>
      <c r="AR139" s="48">
        <v>0</v>
      </c>
      <c r="AS139" s="48">
        <v>0</v>
      </c>
      <c r="AT139" s="48">
        <v>0</v>
      </c>
      <c r="AU139" s="48">
        <v>0</v>
      </c>
      <c r="AV139" s="48">
        <v>0</v>
      </c>
      <c r="AW139" s="48">
        <v>0</v>
      </c>
      <c r="AX139" s="48">
        <v>0</v>
      </c>
      <c r="AY139" s="48">
        <v>0</v>
      </c>
      <c r="AZ139" s="48">
        <v>0</v>
      </c>
      <c r="BA139" s="48">
        <v>0</v>
      </c>
      <c r="BB139" s="48">
        <v>0</v>
      </c>
      <c r="BC139" s="48">
        <v>0</v>
      </c>
      <c r="BD139" s="23">
        <f t="shared" si="14"/>
        <v>0</v>
      </c>
    </row>
    <row r="140" spans="1:56" x14ac:dyDescent="0.3">
      <c r="A140" s="53" t="s">
        <v>119</v>
      </c>
      <c r="B140" s="32" t="str">
        <f>IF(Ulaz!B138="","",Ulaz!B138)</f>
        <v>MAJA FERKOL S.P.</v>
      </c>
      <c r="C140" s="21">
        <v>36502.9</v>
      </c>
      <c r="D140" s="23">
        <v>0</v>
      </c>
      <c r="E140" s="48">
        <v>0</v>
      </c>
      <c r="F140" s="48">
        <v>0</v>
      </c>
      <c r="G140" s="48">
        <v>0</v>
      </c>
      <c r="H140" s="48">
        <v>0</v>
      </c>
      <c r="I140" s="48">
        <v>0</v>
      </c>
      <c r="J140" s="48">
        <v>0</v>
      </c>
      <c r="K140" s="48">
        <v>0</v>
      </c>
      <c r="L140" s="48">
        <v>0</v>
      </c>
      <c r="M140" s="48">
        <v>0</v>
      </c>
      <c r="N140" s="48">
        <v>0</v>
      </c>
      <c r="O140" s="48">
        <v>0</v>
      </c>
      <c r="P140" s="48">
        <v>0</v>
      </c>
      <c r="Q140" s="48">
        <v>0</v>
      </c>
      <c r="R140" s="48">
        <v>0</v>
      </c>
      <c r="S140" s="48">
        <v>0</v>
      </c>
      <c r="T140" s="48">
        <v>0</v>
      </c>
      <c r="U140" s="48">
        <v>0</v>
      </c>
      <c r="V140" s="48">
        <v>0</v>
      </c>
      <c r="W140" s="48">
        <v>0</v>
      </c>
      <c r="X140" s="48">
        <v>0</v>
      </c>
      <c r="Y140" s="48">
        <v>0</v>
      </c>
      <c r="Z140" s="48">
        <v>0</v>
      </c>
      <c r="AA140" s="48">
        <v>0</v>
      </c>
      <c r="AB140" s="48">
        <v>0</v>
      </c>
      <c r="AC140" s="48">
        <v>0</v>
      </c>
      <c r="AD140" s="48">
        <v>0</v>
      </c>
      <c r="AE140" s="48">
        <v>0</v>
      </c>
      <c r="AF140" s="48">
        <v>0</v>
      </c>
      <c r="AG140" s="48">
        <v>0</v>
      </c>
      <c r="AH140" s="48">
        <v>0</v>
      </c>
      <c r="AI140" s="48">
        <v>0</v>
      </c>
      <c r="AJ140" s="48">
        <v>0</v>
      </c>
      <c r="AK140" s="48">
        <v>0</v>
      </c>
      <c r="AL140" s="48">
        <v>0</v>
      </c>
      <c r="AM140" s="48">
        <v>0</v>
      </c>
      <c r="AN140" s="48">
        <v>0</v>
      </c>
      <c r="AO140" s="48">
        <v>0</v>
      </c>
      <c r="AP140" s="48">
        <v>0</v>
      </c>
      <c r="AQ140" s="48">
        <v>0</v>
      </c>
      <c r="AR140" s="48">
        <v>0</v>
      </c>
      <c r="AS140" s="48">
        <v>0</v>
      </c>
      <c r="AT140" s="48">
        <v>0</v>
      </c>
      <c r="AU140" s="48">
        <v>0</v>
      </c>
      <c r="AV140" s="48">
        <v>0</v>
      </c>
      <c r="AW140" s="48">
        <v>0</v>
      </c>
      <c r="AX140" s="48">
        <v>0</v>
      </c>
      <c r="AY140" s="48">
        <v>0</v>
      </c>
      <c r="AZ140" s="48">
        <v>0</v>
      </c>
      <c r="BA140" s="48">
        <v>0</v>
      </c>
      <c r="BB140" s="48">
        <v>0</v>
      </c>
      <c r="BC140" s="48">
        <v>0</v>
      </c>
      <c r="BD140" s="23">
        <f t="shared" si="14"/>
        <v>0</v>
      </c>
    </row>
    <row r="141" spans="1:56" x14ac:dyDescent="0.3">
      <c r="A141" s="53" t="s">
        <v>119</v>
      </c>
      <c r="B141" s="32" t="str">
        <f>IF(Ulaz!B139="","",Ulaz!B139)</f>
        <v>Masterpress s.a.</v>
      </c>
      <c r="C141" s="21">
        <v>26930.54</v>
      </c>
      <c r="D141" s="23">
        <v>0</v>
      </c>
      <c r="E141" s="48">
        <v>0</v>
      </c>
      <c r="F141" s="48">
        <v>0</v>
      </c>
      <c r="G141" s="48">
        <v>0</v>
      </c>
      <c r="H141" s="48">
        <v>0</v>
      </c>
      <c r="I141" s="48">
        <v>0</v>
      </c>
      <c r="J141" s="48">
        <v>0</v>
      </c>
      <c r="K141" s="48">
        <v>0</v>
      </c>
      <c r="L141" s="48">
        <v>0</v>
      </c>
      <c r="M141" s="48">
        <v>0</v>
      </c>
      <c r="N141" s="48">
        <v>0</v>
      </c>
      <c r="O141" s="48">
        <v>0</v>
      </c>
      <c r="P141" s="48">
        <v>0</v>
      </c>
      <c r="Q141" s="48">
        <v>0</v>
      </c>
      <c r="R141" s="48">
        <v>0</v>
      </c>
      <c r="S141" s="48">
        <v>0</v>
      </c>
      <c r="T141" s="48">
        <v>0</v>
      </c>
      <c r="U141" s="48">
        <v>0</v>
      </c>
      <c r="V141" s="48">
        <v>0</v>
      </c>
      <c r="W141" s="48">
        <v>0</v>
      </c>
      <c r="X141" s="48">
        <v>0</v>
      </c>
      <c r="Y141" s="48">
        <v>0</v>
      </c>
      <c r="Z141" s="48">
        <v>0</v>
      </c>
      <c r="AA141" s="48">
        <v>0</v>
      </c>
      <c r="AB141" s="48">
        <v>0</v>
      </c>
      <c r="AC141" s="48">
        <v>0</v>
      </c>
      <c r="AD141" s="48">
        <v>0</v>
      </c>
      <c r="AE141" s="48">
        <v>0</v>
      </c>
      <c r="AF141" s="48">
        <v>0</v>
      </c>
      <c r="AG141" s="48">
        <v>0</v>
      </c>
      <c r="AH141" s="48">
        <v>0</v>
      </c>
      <c r="AI141" s="48">
        <v>0</v>
      </c>
      <c r="AJ141" s="48">
        <v>0</v>
      </c>
      <c r="AK141" s="48">
        <v>0</v>
      </c>
      <c r="AL141" s="48">
        <v>0</v>
      </c>
      <c r="AM141" s="48">
        <v>0</v>
      </c>
      <c r="AN141" s="48">
        <v>0</v>
      </c>
      <c r="AO141" s="48">
        <v>0</v>
      </c>
      <c r="AP141" s="48">
        <v>0</v>
      </c>
      <c r="AQ141" s="48">
        <v>0</v>
      </c>
      <c r="AR141" s="48">
        <v>0</v>
      </c>
      <c r="AS141" s="48">
        <v>0</v>
      </c>
      <c r="AT141" s="48">
        <v>0</v>
      </c>
      <c r="AU141" s="48">
        <v>0</v>
      </c>
      <c r="AV141" s="48">
        <v>0</v>
      </c>
      <c r="AW141" s="48">
        <v>0</v>
      </c>
      <c r="AX141" s="48">
        <v>0</v>
      </c>
      <c r="AY141" s="48">
        <v>0</v>
      </c>
      <c r="AZ141" s="48">
        <v>0</v>
      </c>
      <c r="BA141" s="48">
        <v>0</v>
      </c>
      <c r="BB141" s="48">
        <v>0</v>
      </c>
      <c r="BC141" s="48">
        <v>0</v>
      </c>
      <c r="BD141" s="23">
        <f t="shared" si="14"/>
        <v>0</v>
      </c>
    </row>
    <row r="142" spans="1:56" x14ac:dyDescent="0.3">
      <c r="A142" s="53" t="s">
        <v>119</v>
      </c>
      <c r="B142" s="32" t="str">
        <f>IF(Ulaz!B140="","",Ulaz!B140)</f>
        <v>Moreno Ruiz Hnos. S.L.</v>
      </c>
      <c r="C142" s="21">
        <v>5120.45</v>
      </c>
      <c r="D142" s="23">
        <v>0</v>
      </c>
      <c r="E142" s="48">
        <v>0</v>
      </c>
      <c r="F142" s="48">
        <v>0</v>
      </c>
      <c r="G142" s="48">
        <v>0</v>
      </c>
      <c r="H142" s="48">
        <v>0</v>
      </c>
      <c r="I142" s="48">
        <v>0</v>
      </c>
      <c r="J142" s="48">
        <v>0</v>
      </c>
      <c r="K142" s="48">
        <v>0</v>
      </c>
      <c r="L142" s="48">
        <v>0</v>
      </c>
      <c r="M142" s="48">
        <v>0</v>
      </c>
      <c r="N142" s="48">
        <v>0</v>
      </c>
      <c r="O142" s="48">
        <v>0</v>
      </c>
      <c r="P142" s="48">
        <v>0</v>
      </c>
      <c r="Q142" s="48">
        <v>0</v>
      </c>
      <c r="R142" s="48">
        <v>0</v>
      </c>
      <c r="S142" s="48">
        <v>0</v>
      </c>
      <c r="T142" s="48">
        <v>0</v>
      </c>
      <c r="U142" s="48">
        <v>0</v>
      </c>
      <c r="V142" s="48">
        <v>0</v>
      </c>
      <c r="W142" s="48">
        <v>0</v>
      </c>
      <c r="X142" s="48">
        <v>0</v>
      </c>
      <c r="Y142" s="48">
        <v>0</v>
      </c>
      <c r="Z142" s="48">
        <v>0</v>
      </c>
      <c r="AA142" s="48">
        <v>0</v>
      </c>
      <c r="AB142" s="48">
        <v>0</v>
      </c>
      <c r="AC142" s="48">
        <v>0</v>
      </c>
      <c r="AD142" s="48">
        <v>0</v>
      </c>
      <c r="AE142" s="48">
        <v>0</v>
      </c>
      <c r="AF142" s="48">
        <v>0</v>
      </c>
      <c r="AG142" s="48">
        <v>0</v>
      </c>
      <c r="AH142" s="48">
        <v>0</v>
      </c>
      <c r="AI142" s="48">
        <v>0</v>
      </c>
      <c r="AJ142" s="48">
        <v>0</v>
      </c>
      <c r="AK142" s="48">
        <v>0</v>
      </c>
      <c r="AL142" s="48">
        <v>0</v>
      </c>
      <c r="AM142" s="48">
        <v>0</v>
      </c>
      <c r="AN142" s="48">
        <v>0</v>
      </c>
      <c r="AO142" s="48">
        <v>0</v>
      </c>
      <c r="AP142" s="48">
        <v>0</v>
      </c>
      <c r="AQ142" s="48">
        <v>0</v>
      </c>
      <c r="AR142" s="48">
        <v>0</v>
      </c>
      <c r="AS142" s="48">
        <v>0</v>
      </c>
      <c r="AT142" s="48">
        <v>0</v>
      </c>
      <c r="AU142" s="48">
        <v>0</v>
      </c>
      <c r="AV142" s="48">
        <v>0</v>
      </c>
      <c r="AW142" s="48">
        <v>0</v>
      </c>
      <c r="AX142" s="48">
        <v>0</v>
      </c>
      <c r="AY142" s="48">
        <v>0</v>
      </c>
      <c r="AZ142" s="48">
        <v>0</v>
      </c>
      <c r="BA142" s="48">
        <v>0</v>
      </c>
      <c r="BB142" s="48">
        <v>0</v>
      </c>
      <c r="BC142" s="48">
        <v>0</v>
      </c>
      <c r="BD142" s="23">
        <f t="shared" si="14"/>
        <v>0</v>
      </c>
    </row>
    <row r="143" spans="1:56" x14ac:dyDescent="0.3">
      <c r="A143" s="53" t="s">
        <v>119</v>
      </c>
      <c r="B143" s="32" t="str">
        <f>IF(Ulaz!B141="","",Ulaz!B141)</f>
        <v>POLLEO ADRIA D.O.O.</v>
      </c>
      <c r="C143" s="21">
        <v>6663.56</v>
      </c>
      <c r="D143" s="23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8">
        <v>0</v>
      </c>
      <c r="AF143" s="48">
        <v>0</v>
      </c>
      <c r="AG143" s="48">
        <v>0</v>
      </c>
      <c r="AH143" s="48">
        <v>0</v>
      </c>
      <c r="AI143" s="48">
        <v>0</v>
      </c>
      <c r="AJ143" s="48">
        <v>0</v>
      </c>
      <c r="AK143" s="48">
        <v>0</v>
      </c>
      <c r="AL143" s="48">
        <v>0</v>
      </c>
      <c r="AM143" s="48">
        <v>0</v>
      </c>
      <c r="AN143" s="48">
        <v>0</v>
      </c>
      <c r="AO143" s="48">
        <v>0</v>
      </c>
      <c r="AP143" s="48">
        <v>0</v>
      </c>
      <c r="AQ143" s="48">
        <v>0</v>
      </c>
      <c r="AR143" s="48">
        <v>0</v>
      </c>
      <c r="AS143" s="48">
        <v>0</v>
      </c>
      <c r="AT143" s="48">
        <v>0</v>
      </c>
      <c r="AU143" s="48">
        <v>0</v>
      </c>
      <c r="AV143" s="48">
        <v>0</v>
      </c>
      <c r="AW143" s="48">
        <v>0</v>
      </c>
      <c r="AX143" s="48">
        <v>0</v>
      </c>
      <c r="AY143" s="48">
        <v>0</v>
      </c>
      <c r="AZ143" s="48">
        <v>0</v>
      </c>
      <c r="BA143" s="48">
        <v>0</v>
      </c>
      <c r="BB143" s="48">
        <v>0</v>
      </c>
      <c r="BC143" s="48">
        <v>0</v>
      </c>
      <c r="BD143" s="23">
        <f t="shared" si="14"/>
        <v>0</v>
      </c>
    </row>
    <row r="144" spans="1:56" ht="15" customHeight="1" x14ac:dyDescent="0.3">
      <c r="A144" s="53" t="s">
        <v>119</v>
      </c>
      <c r="B144" s="32" t="str">
        <f>IF(Ulaz!B142="","",Ulaz!B142)</f>
        <v>QNT S.A.</v>
      </c>
      <c r="C144" s="21">
        <v>1134</v>
      </c>
      <c r="D144" s="23">
        <v>0</v>
      </c>
      <c r="E144" s="48">
        <v>0</v>
      </c>
      <c r="F144" s="48">
        <v>0</v>
      </c>
      <c r="G144" s="48">
        <v>0</v>
      </c>
      <c r="H144" s="48">
        <v>0</v>
      </c>
      <c r="I144" s="48">
        <v>0</v>
      </c>
      <c r="J144" s="48">
        <v>0</v>
      </c>
      <c r="K144" s="48">
        <v>0</v>
      </c>
      <c r="L144" s="48">
        <v>0</v>
      </c>
      <c r="M144" s="48">
        <v>0</v>
      </c>
      <c r="N144" s="48">
        <v>0</v>
      </c>
      <c r="O144" s="48">
        <v>0</v>
      </c>
      <c r="P144" s="48">
        <v>0</v>
      </c>
      <c r="Q144" s="48">
        <v>0</v>
      </c>
      <c r="R144" s="48">
        <v>0</v>
      </c>
      <c r="S144" s="48">
        <v>0</v>
      </c>
      <c r="T144" s="48">
        <v>0</v>
      </c>
      <c r="U144" s="48">
        <v>0</v>
      </c>
      <c r="V144" s="48">
        <v>0</v>
      </c>
      <c r="W144" s="48">
        <v>0</v>
      </c>
      <c r="X144" s="48">
        <v>0</v>
      </c>
      <c r="Y144" s="48">
        <v>0</v>
      </c>
      <c r="Z144" s="48">
        <v>0</v>
      </c>
      <c r="AA144" s="48">
        <v>0</v>
      </c>
      <c r="AB144" s="48">
        <v>0</v>
      </c>
      <c r="AC144" s="48">
        <v>0</v>
      </c>
      <c r="AD144" s="48">
        <v>0</v>
      </c>
      <c r="AE144" s="48">
        <v>0</v>
      </c>
      <c r="AF144" s="48">
        <v>0</v>
      </c>
      <c r="AG144" s="48">
        <v>0</v>
      </c>
      <c r="AH144" s="48">
        <v>0</v>
      </c>
      <c r="AI144" s="48">
        <v>0</v>
      </c>
      <c r="AJ144" s="48">
        <v>0</v>
      </c>
      <c r="AK144" s="48">
        <v>0</v>
      </c>
      <c r="AL144" s="48">
        <v>0</v>
      </c>
      <c r="AM144" s="48">
        <v>0</v>
      </c>
      <c r="AN144" s="48">
        <v>0</v>
      </c>
      <c r="AO144" s="48">
        <v>0</v>
      </c>
      <c r="AP144" s="48">
        <v>0</v>
      </c>
      <c r="AQ144" s="48">
        <v>0</v>
      </c>
      <c r="AR144" s="48">
        <v>0</v>
      </c>
      <c r="AS144" s="48">
        <v>0</v>
      </c>
      <c r="AT144" s="48">
        <v>0</v>
      </c>
      <c r="AU144" s="48">
        <v>0</v>
      </c>
      <c r="AV144" s="48">
        <v>0</v>
      </c>
      <c r="AW144" s="48">
        <v>0</v>
      </c>
      <c r="AX144" s="48">
        <v>0</v>
      </c>
      <c r="AY144" s="48">
        <v>0</v>
      </c>
      <c r="AZ144" s="48">
        <v>0</v>
      </c>
      <c r="BA144" s="48">
        <v>0</v>
      </c>
      <c r="BB144" s="48">
        <v>0</v>
      </c>
      <c r="BC144" s="48">
        <v>0</v>
      </c>
      <c r="BD144" s="23">
        <f t="shared" si="14"/>
        <v>0</v>
      </c>
    </row>
    <row r="145" spans="1:56" x14ac:dyDescent="0.3">
      <c r="A145" s="53" t="s">
        <v>119</v>
      </c>
      <c r="B145" s="32" t="str">
        <f>IF(Ulaz!B143="","",Ulaz!B143)</f>
        <v>REKPLASTIKA obrt (NE POSTOJI VIŠE)</v>
      </c>
      <c r="C145" s="21">
        <v>9448.48</v>
      </c>
      <c r="D145" s="23">
        <v>0</v>
      </c>
      <c r="E145" s="48">
        <v>0</v>
      </c>
      <c r="F145" s="48">
        <v>0</v>
      </c>
      <c r="G145" s="48">
        <v>0</v>
      </c>
      <c r="H145" s="48">
        <v>0</v>
      </c>
      <c r="I145" s="48">
        <v>0</v>
      </c>
      <c r="J145" s="48">
        <v>0</v>
      </c>
      <c r="K145" s="48">
        <v>0</v>
      </c>
      <c r="L145" s="48">
        <v>0</v>
      </c>
      <c r="M145" s="48">
        <v>0</v>
      </c>
      <c r="N145" s="48">
        <v>0</v>
      </c>
      <c r="O145" s="48">
        <v>0</v>
      </c>
      <c r="P145" s="48">
        <v>0</v>
      </c>
      <c r="Q145" s="48">
        <v>0</v>
      </c>
      <c r="R145" s="48">
        <v>0</v>
      </c>
      <c r="S145" s="48">
        <v>0</v>
      </c>
      <c r="T145" s="48">
        <v>0</v>
      </c>
      <c r="U145" s="48">
        <v>0</v>
      </c>
      <c r="V145" s="48">
        <v>0</v>
      </c>
      <c r="W145" s="48">
        <v>0</v>
      </c>
      <c r="X145" s="48">
        <v>0</v>
      </c>
      <c r="Y145" s="48">
        <v>0</v>
      </c>
      <c r="Z145" s="48">
        <v>0</v>
      </c>
      <c r="AA145" s="48">
        <v>0</v>
      </c>
      <c r="AB145" s="48">
        <v>0</v>
      </c>
      <c r="AC145" s="48">
        <v>0</v>
      </c>
      <c r="AD145" s="48">
        <v>0</v>
      </c>
      <c r="AE145" s="48">
        <v>0</v>
      </c>
      <c r="AF145" s="48">
        <v>0</v>
      </c>
      <c r="AG145" s="48">
        <v>0</v>
      </c>
      <c r="AH145" s="48">
        <v>0</v>
      </c>
      <c r="AI145" s="48">
        <v>0</v>
      </c>
      <c r="AJ145" s="48">
        <v>0</v>
      </c>
      <c r="AK145" s="48">
        <v>0</v>
      </c>
      <c r="AL145" s="48">
        <v>0</v>
      </c>
      <c r="AM145" s="48">
        <v>0</v>
      </c>
      <c r="AN145" s="48">
        <v>0</v>
      </c>
      <c r="AO145" s="48">
        <v>0</v>
      </c>
      <c r="AP145" s="48">
        <v>0</v>
      </c>
      <c r="AQ145" s="48">
        <v>0</v>
      </c>
      <c r="AR145" s="48">
        <v>0</v>
      </c>
      <c r="AS145" s="48">
        <v>0</v>
      </c>
      <c r="AT145" s="48">
        <v>0</v>
      </c>
      <c r="AU145" s="48">
        <v>0</v>
      </c>
      <c r="AV145" s="48">
        <v>0</v>
      </c>
      <c r="AW145" s="48">
        <v>0</v>
      </c>
      <c r="AX145" s="48">
        <v>0</v>
      </c>
      <c r="AY145" s="48">
        <v>0</v>
      </c>
      <c r="AZ145" s="48">
        <v>0</v>
      </c>
      <c r="BA145" s="48">
        <v>0</v>
      </c>
      <c r="BB145" s="48">
        <v>0</v>
      </c>
      <c r="BC145" s="48">
        <v>0</v>
      </c>
      <c r="BD145" s="23">
        <f t="shared" si="14"/>
        <v>0</v>
      </c>
    </row>
    <row r="146" spans="1:56" x14ac:dyDescent="0.3">
      <c r="A146" s="53" t="s">
        <v>119</v>
      </c>
      <c r="B146" s="32" t="str">
        <f>IF(Ulaz!B144="","",Ulaz!B144)</f>
        <v>STEGA TISAK D.O.O.</v>
      </c>
      <c r="C146" s="21">
        <v>2540.33</v>
      </c>
      <c r="D146" s="23">
        <v>0</v>
      </c>
      <c r="E146" s="48">
        <v>0</v>
      </c>
      <c r="F146" s="48">
        <v>0</v>
      </c>
      <c r="G146" s="48">
        <v>0</v>
      </c>
      <c r="H146" s="48">
        <v>0</v>
      </c>
      <c r="I146" s="48">
        <v>0</v>
      </c>
      <c r="J146" s="48">
        <v>0</v>
      </c>
      <c r="K146" s="48">
        <v>0</v>
      </c>
      <c r="L146" s="48">
        <v>0</v>
      </c>
      <c r="M146" s="48">
        <v>0</v>
      </c>
      <c r="N146" s="48">
        <v>0</v>
      </c>
      <c r="O146" s="48">
        <v>0</v>
      </c>
      <c r="P146" s="48">
        <v>0</v>
      </c>
      <c r="Q146" s="48">
        <v>0</v>
      </c>
      <c r="R146" s="48">
        <v>0</v>
      </c>
      <c r="S146" s="48">
        <v>0</v>
      </c>
      <c r="T146" s="48">
        <v>0</v>
      </c>
      <c r="U146" s="48">
        <v>0</v>
      </c>
      <c r="V146" s="48">
        <v>0</v>
      </c>
      <c r="W146" s="48">
        <v>0</v>
      </c>
      <c r="X146" s="48">
        <v>0</v>
      </c>
      <c r="Y146" s="48">
        <v>0</v>
      </c>
      <c r="Z146" s="48">
        <v>0</v>
      </c>
      <c r="AA146" s="48">
        <v>0</v>
      </c>
      <c r="AB146" s="48">
        <v>0</v>
      </c>
      <c r="AC146" s="48">
        <v>0</v>
      </c>
      <c r="AD146" s="48">
        <v>0</v>
      </c>
      <c r="AE146" s="48">
        <v>0</v>
      </c>
      <c r="AF146" s="48">
        <v>0</v>
      </c>
      <c r="AG146" s="48">
        <v>0</v>
      </c>
      <c r="AH146" s="48">
        <v>0</v>
      </c>
      <c r="AI146" s="48">
        <v>0</v>
      </c>
      <c r="AJ146" s="48">
        <v>0</v>
      </c>
      <c r="AK146" s="48">
        <v>0</v>
      </c>
      <c r="AL146" s="48">
        <v>0</v>
      </c>
      <c r="AM146" s="48">
        <v>0</v>
      </c>
      <c r="AN146" s="48">
        <v>0</v>
      </c>
      <c r="AO146" s="48">
        <v>0</v>
      </c>
      <c r="AP146" s="48">
        <v>0</v>
      </c>
      <c r="AQ146" s="48">
        <v>0</v>
      </c>
      <c r="AR146" s="48">
        <v>0</v>
      </c>
      <c r="AS146" s="48">
        <v>0</v>
      </c>
      <c r="AT146" s="48">
        <v>0</v>
      </c>
      <c r="AU146" s="48">
        <v>0</v>
      </c>
      <c r="AV146" s="48">
        <v>0</v>
      </c>
      <c r="AW146" s="48">
        <v>0</v>
      </c>
      <c r="AX146" s="48">
        <v>0</v>
      </c>
      <c r="AY146" s="48">
        <v>0</v>
      </c>
      <c r="AZ146" s="48">
        <v>0</v>
      </c>
      <c r="BA146" s="48">
        <v>0</v>
      </c>
      <c r="BB146" s="48">
        <v>0</v>
      </c>
      <c r="BC146" s="48">
        <v>0</v>
      </c>
      <c r="BD146" s="37">
        <f t="shared" si="14"/>
        <v>0</v>
      </c>
    </row>
  </sheetData>
  <autoFilter ref="A5:B150" xr:uid="{00000000-0009-0000-0000-000001000000}"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96"/>
  <sheetViews>
    <sheetView showGridLines="0" topLeftCell="A3" zoomScaleNormal="100" workbookViewId="0">
      <selection activeCell="R6" sqref="R6"/>
    </sheetView>
  </sheetViews>
  <sheetFormatPr defaultColWidth="8.5546875" defaultRowHeight="14.4" x14ac:dyDescent="0.3"/>
  <cols>
    <col min="2" max="2" width="33" customWidth="1"/>
    <col min="3" max="3" width="17.33203125" customWidth="1"/>
    <col min="4" max="16" width="10.44140625" customWidth="1"/>
    <col min="17" max="17" width="16.109375" customWidth="1"/>
  </cols>
  <sheetData>
    <row r="1" spans="1:17" hidden="1" x14ac:dyDescent="0.3">
      <c r="A1" s="1"/>
      <c r="B1" s="1"/>
      <c r="C1" s="1"/>
      <c r="D1" s="2" t="e">
        <f>#REF!+7</f>
        <v>#REF!</v>
      </c>
      <c r="E1" s="2" t="e">
        <f t="shared" ref="E1:P1" si="0">D1+7</f>
        <v>#REF!</v>
      </c>
      <c r="F1" s="2" t="e">
        <f t="shared" si="0"/>
        <v>#REF!</v>
      </c>
      <c r="G1" s="2" t="e">
        <f t="shared" si="0"/>
        <v>#REF!</v>
      </c>
      <c r="H1" s="2" t="e">
        <f t="shared" si="0"/>
        <v>#REF!</v>
      </c>
      <c r="I1" s="2" t="e">
        <f t="shared" si="0"/>
        <v>#REF!</v>
      </c>
      <c r="J1" s="2" t="e">
        <f t="shared" si="0"/>
        <v>#REF!</v>
      </c>
      <c r="K1" s="2" t="e">
        <f t="shared" si="0"/>
        <v>#REF!</v>
      </c>
      <c r="L1" s="2" t="e">
        <f t="shared" si="0"/>
        <v>#REF!</v>
      </c>
      <c r="M1" s="2" t="e">
        <f t="shared" si="0"/>
        <v>#REF!</v>
      </c>
      <c r="N1" s="2" t="e">
        <f t="shared" si="0"/>
        <v>#REF!</v>
      </c>
      <c r="O1" s="2" t="e">
        <f t="shared" si="0"/>
        <v>#REF!</v>
      </c>
      <c r="P1" s="2" t="e">
        <f t="shared" si="0"/>
        <v>#REF!</v>
      </c>
      <c r="Q1" s="2"/>
    </row>
    <row r="2" spans="1:17" hidden="1" x14ac:dyDescent="0.3">
      <c r="A2" s="1"/>
      <c r="B2" s="1"/>
      <c r="C2" s="1"/>
      <c r="D2" s="2" t="e">
        <f>#REF!+7</f>
        <v>#REF!</v>
      </c>
      <c r="E2" s="2" t="e">
        <f t="shared" ref="E2:P2" si="1">D2+7</f>
        <v>#REF!</v>
      </c>
      <c r="F2" s="2" t="e">
        <f t="shared" si="1"/>
        <v>#REF!</v>
      </c>
      <c r="G2" s="2" t="e">
        <f t="shared" si="1"/>
        <v>#REF!</v>
      </c>
      <c r="H2" s="2" t="e">
        <f t="shared" si="1"/>
        <v>#REF!</v>
      </c>
      <c r="I2" s="2" t="e">
        <f t="shared" si="1"/>
        <v>#REF!</v>
      </c>
      <c r="J2" s="2" t="e">
        <f t="shared" si="1"/>
        <v>#REF!</v>
      </c>
      <c r="K2" s="2" t="e">
        <f t="shared" si="1"/>
        <v>#REF!</v>
      </c>
      <c r="L2" s="2" t="e">
        <f t="shared" si="1"/>
        <v>#REF!</v>
      </c>
      <c r="M2" s="2" t="e">
        <f t="shared" si="1"/>
        <v>#REF!</v>
      </c>
      <c r="N2" s="2" t="e">
        <f t="shared" si="1"/>
        <v>#REF!</v>
      </c>
      <c r="O2" s="2" t="e">
        <f t="shared" si="1"/>
        <v>#REF!</v>
      </c>
      <c r="P2" s="2" t="e">
        <f t="shared" si="1"/>
        <v>#REF!</v>
      </c>
      <c r="Q2" s="2"/>
    </row>
    <row r="3" spans="1:17" ht="15" customHeight="1" x14ac:dyDescent="0.3">
      <c r="A3" s="1"/>
      <c r="B3" s="1"/>
      <c r="C3" s="1"/>
      <c r="D3" s="4">
        <f t="shared" ref="D3:P3" si="2">SUBTOTAL(9,D$6:D$159)</f>
        <v>0</v>
      </c>
      <c r="E3" s="4">
        <f t="shared" si="2"/>
        <v>0</v>
      </c>
      <c r="F3" s="4">
        <f t="shared" si="2"/>
        <v>0</v>
      </c>
      <c r="G3" s="4">
        <f t="shared" si="2"/>
        <v>0</v>
      </c>
      <c r="H3" s="4">
        <f t="shared" si="2"/>
        <v>0</v>
      </c>
      <c r="I3" s="4">
        <f t="shared" si="2"/>
        <v>0</v>
      </c>
      <c r="J3" s="4">
        <f t="shared" si="2"/>
        <v>0</v>
      </c>
      <c r="K3" s="4">
        <f t="shared" si="2"/>
        <v>0</v>
      </c>
      <c r="L3" s="4">
        <f t="shared" si="2"/>
        <v>0</v>
      </c>
      <c r="M3" s="4">
        <f t="shared" si="2"/>
        <v>0</v>
      </c>
      <c r="N3" s="4">
        <f t="shared" si="2"/>
        <v>0</v>
      </c>
      <c r="O3" s="4">
        <f t="shared" si="2"/>
        <v>0</v>
      </c>
      <c r="P3" s="4">
        <f t="shared" si="2"/>
        <v>0</v>
      </c>
      <c r="Q3" s="3"/>
    </row>
    <row r="4" spans="1:17" ht="15" customHeight="1" x14ac:dyDescent="0.3">
      <c r="A4" s="1"/>
      <c r="B4" s="1"/>
      <c r="C4" s="1"/>
      <c r="D4" s="54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6"/>
    </row>
    <row r="5" spans="1:17" ht="15" customHeight="1" x14ac:dyDescent="0.3">
      <c r="A5" s="1"/>
      <c r="B5" s="42" t="s">
        <v>133</v>
      </c>
      <c r="C5" s="57" t="s">
        <v>137</v>
      </c>
      <c r="D5" s="58">
        <v>23</v>
      </c>
      <c r="E5" s="59">
        <v>24</v>
      </c>
      <c r="F5" s="59">
        <v>25</v>
      </c>
      <c r="G5" s="59">
        <v>26</v>
      </c>
      <c r="H5" s="59">
        <v>27</v>
      </c>
      <c r="I5" s="59">
        <v>28</v>
      </c>
      <c r="J5" s="59">
        <v>29</v>
      </c>
      <c r="K5" s="59">
        <v>30</v>
      </c>
      <c r="L5" s="59">
        <v>31</v>
      </c>
      <c r="M5" s="59">
        <v>32</v>
      </c>
      <c r="N5" s="59">
        <v>33</v>
      </c>
      <c r="O5" s="59">
        <v>34</v>
      </c>
      <c r="P5" s="59">
        <v>35</v>
      </c>
      <c r="Q5" s="60" t="s">
        <v>138</v>
      </c>
    </row>
    <row r="6" spans="1:17" ht="15" customHeight="1" x14ac:dyDescent="0.3">
      <c r="A6" s="1"/>
      <c r="B6" s="61" t="str">
        <f>IF(Ulaz!B6="","",Ulaz!B6)</f>
        <v>ABC NUTRITIONAL LTD</v>
      </c>
      <c r="C6" s="62">
        <f>SUMIF(Baza!J:J,B6,Baza!K:K)</f>
        <v>1060880.8799999999</v>
      </c>
      <c r="D6" s="63" t="str">
        <f>IFERROR('Izlaz COGS'!#REF!*(1+VLOOKUP('Izlaz COGS'!$B6,Baza!$A:$D,4,FALSE())),"")</f>
        <v/>
      </c>
      <c r="E6" s="64" t="str">
        <f>IFERROR('Izlaz COGS'!#REF!*(1+VLOOKUP('Izlaz COGS'!$B6,Baza!$A:$D,4,FALSE())),"")</f>
        <v/>
      </c>
      <c r="F6" s="64" t="str">
        <f>IFERROR('Izlaz COGS'!#REF!*(1+VLOOKUP('Izlaz COGS'!$B6,Baza!$A:$D,4,FALSE())),"")</f>
        <v/>
      </c>
      <c r="G6" s="64" t="str">
        <f>IFERROR('Izlaz COGS'!#REF!*(1+VLOOKUP('Izlaz COGS'!$B6,Baza!$A:$D,4,FALSE())),"")</f>
        <v/>
      </c>
      <c r="H6" s="64" t="str">
        <f>IFERROR('Izlaz COGS'!#REF!*(1+VLOOKUP('Izlaz COGS'!$B6,Baza!$A:$D,4,FALSE())),"")</f>
        <v/>
      </c>
      <c r="I6" s="64" t="str">
        <f>IFERROR('Izlaz COGS'!#REF!*(1+VLOOKUP('Izlaz COGS'!$B6,Baza!$A:$D,4,FALSE())),"")</f>
        <v/>
      </c>
      <c r="J6" s="64" t="str">
        <f>IFERROR('Izlaz COGS'!#REF!*(1+VLOOKUP('Izlaz COGS'!$B6,Baza!$A:$D,4,FALSE())),"")</f>
        <v/>
      </c>
      <c r="K6" s="64" t="str">
        <f>IFERROR('Izlaz COGS'!#REF!*(1+VLOOKUP('Izlaz COGS'!$B6,Baza!$A:$D,4,FALSE())),"")</f>
        <v/>
      </c>
      <c r="L6" s="64" t="str">
        <f>IFERROR('Izlaz COGS'!#REF!*(1+VLOOKUP('Izlaz COGS'!$B6,Baza!$A:$D,4,FALSE())),"")</f>
        <v/>
      </c>
      <c r="M6" s="64" t="str">
        <f>IFERROR('Izlaz COGS'!#REF!*(1+VLOOKUP('Izlaz COGS'!$B6,Baza!$A:$D,4,FALSE())),"")</f>
        <v/>
      </c>
      <c r="N6" s="64" t="str">
        <f>IFERROR('Izlaz COGS'!#REF!*(1+VLOOKUP('Izlaz COGS'!$B6,Baza!$A:$D,4,FALSE())),"")</f>
        <v/>
      </c>
      <c r="O6" s="64" t="str">
        <f>IFERROR('Izlaz COGS'!G6*(1+VLOOKUP('Izlaz COGS'!$B6,Baza!$A:$D,4,FALSE())),"")</f>
        <v/>
      </c>
      <c r="P6" s="65" t="str">
        <f>IFERROR('Izlaz COGS'!H6*(1+VLOOKUP('Izlaz COGS'!$B6,Baza!$A:$D,4,FALSE())),"")</f>
        <v/>
      </c>
      <c r="Q6" s="66">
        <f t="shared" ref="Q6:Q37" si="3">SUM(D6:P6)</f>
        <v>0</v>
      </c>
    </row>
    <row r="7" spans="1:17" x14ac:dyDescent="0.3">
      <c r="A7" s="1"/>
      <c r="B7" s="32" t="str">
        <f>IF(Ulaz!B7="","",Ulaz!B7)</f>
        <v>Amerpharma Sp z.o.o.</v>
      </c>
      <c r="C7" s="67">
        <f>SUMIF(Baza!J:J,B7,Baza!K:K)</f>
        <v>16955.66</v>
      </c>
      <c r="D7" s="68" t="str">
        <f>IFERROR('Izlaz COGS'!#REF!*(1+VLOOKUP('Izlaz COGS'!$B7,Baza!$A:$D,4,FALSE())),"")</f>
        <v/>
      </c>
      <c r="E7" s="68" t="str">
        <f>IFERROR('Izlaz COGS'!#REF!*(1+VLOOKUP('Izlaz COGS'!$B7,Baza!$A:$D,4,FALSE())),"")</f>
        <v/>
      </c>
      <c r="F7" s="68" t="str">
        <f>IFERROR('Izlaz COGS'!#REF!*(1+VLOOKUP('Izlaz COGS'!$B7,Baza!$A:$D,4,FALSE())),"")</f>
        <v/>
      </c>
      <c r="G7" s="68" t="str">
        <f>IFERROR('Izlaz COGS'!#REF!*(1+VLOOKUP('Izlaz COGS'!$B7,Baza!$A:$D,4,FALSE())),"")</f>
        <v/>
      </c>
      <c r="H7" s="68" t="str">
        <f>IFERROR('Izlaz COGS'!#REF!*(1+VLOOKUP('Izlaz COGS'!$B7,Baza!$A:$D,4,FALSE())),"")</f>
        <v/>
      </c>
      <c r="I7" s="68" t="str">
        <f>IFERROR('Izlaz COGS'!#REF!*(1+VLOOKUP('Izlaz COGS'!$B7,Baza!$A:$D,4,FALSE())),"")</f>
        <v/>
      </c>
      <c r="J7" s="68" t="str">
        <f>IFERROR('Izlaz COGS'!#REF!*(1+VLOOKUP('Izlaz COGS'!$B7,Baza!$A:$D,4,FALSE())),"")</f>
        <v/>
      </c>
      <c r="K7" s="68" t="str">
        <f>IFERROR('Izlaz COGS'!#REF!*(1+VLOOKUP('Izlaz COGS'!$B7,Baza!$A:$D,4,FALSE())),"")</f>
        <v/>
      </c>
      <c r="L7" s="68" t="str">
        <f>IFERROR('Izlaz COGS'!#REF!*(1+VLOOKUP('Izlaz COGS'!$B7,Baza!$A:$D,4,FALSE())),"")</f>
        <v/>
      </c>
      <c r="M7" s="68" t="str">
        <f>IFERROR('Izlaz COGS'!#REF!*(1+VLOOKUP('Izlaz COGS'!$B7,Baza!$A:$D,4,FALSE())),"")</f>
        <v/>
      </c>
      <c r="N7" s="68" t="str">
        <f>IFERROR('Izlaz COGS'!#REF!*(1+VLOOKUP('Izlaz COGS'!$B7,Baza!$A:$D,4,FALSE())),"")</f>
        <v/>
      </c>
      <c r="O7" s="68" t="str">
        <f>IFERROR('Izlaz COGS'!G7*(1+VLOOKUP('Izlaz COGS'!$B7,Baza!$A:$D,4,FALSE())),"")</f>
        <v/>
      </c>
      <c r="P7" s="69" t="str">
        <f>IFERROR('Izlaz COGS'!H7*(1+VLOOKUP('Izlaz COGS'!$B7,Baza!$A:$D,4,FALSE())),"")</f>
        <v/>
      </c>
      <c r="Q7" s="70">
        <f t="shared" si="3"/>
        <v>0</v>
      </c>
    </row>
    <row r="8" spans="1:17" x14ac:dyDescent="0.3">
      <c r="A8" s="1"/>
      <c r="B8" s="32" t="str">
        <f>IF(Ulaz!B8="","",Ulaz!B8)</f>
        <v>APPLIED NUTRITION LTD</v>
      </c>
      <c r="C8" s="67">
        <f>SUMIF(Baza!J:J,B8,Baza!K:K)</f>
        <v>62883.93</v>
      </c>
      <c r="D8" s="68" t="str">
        <f>IFERROR('Izlaz COGS'!#REF!*(1+VLOOKUP('Izlaz COGS'!$B8,Baza!$A:$D,4,FALSE())),"")</f>
        <v/>
      </c>
      <c r="E8" s="68" t="str">
        <f>IFERROR('Izlaz COGS'!#REF!*(1+VLOOKUP('Izlaz COGS'!$B8,Baza!$A:$D,4,FALSE())),"")</f>
        <v/>
      </c>
      <c r="F8" s="68" t="str">
        <f>IFERROR('Izlaz COGS'!#REF!*(1+VLOOKUP('Izlaz COGS'!$B8,Baza!$A:$D,4,FALSE())),"")</f>
        <v/>
      </c>
      <c r="G8" s="68" t="str">
        <f>IFERROR('Izlaz COGS'!#REF!*(1+VLOOKUP('Izlaz COGS'!$B8,Baza!$A:$D,4,FALSE())),"")</f>
        <v/>
      </c>
      <c r="H8" s="68" t="str">
        <f>IFERROR('Izlaz COGS'!#REF!*(1+VLOOKUP('Izlaz COGS'!$B8,Baza!$A:$D,4,FALSE())),"")</f>
        <v/>
      </c>
      <c r="I8" s="68" t="str">
        <f>IFERROR('Izlaz COGS'!#REF!*(1+VLOOKUP('Izlaz COGS'!$B8,Baza!$A:$D,4,FALSE())),"")</f>
        <v/>
      </c>
      <c r="J8" s="68" t="str">
        <f>IFERROR('Izlaz COGS'!#REF!*(1+VLOOKUP('Izlaz COGS'!$B8,Baza!$A:$D,4,FALSE())),"")</f>
        <v/>
      </c>
      <c r="K8" s="68" t="str">
        <f>IFERROR('Izlaz COGS'!#REF!*(1+VLOOKUP('Izlaz COGS'!$B8,Baza!$A:$D,4,FALSE())),"")</f>
        <v/>
      </c>
      <c r="L8" s="68" t="str">
        <f>IFERROR('Izlaz COGS'!#REF!*(1+VLOOKUP('Izlaz COGS'!$B8,Baza!$A:$D,4,FALSE())),"")</f>
        <v/>
      </c>
      <c r="M8" s="68" t="str">
        <f>IFERROR('Izlaz COGS'!#REF!*(1+VLOOKUP('Izlaz COGS'!$B8,Baza!$A:$D,4,FALSE())),"")</f>
        <v/>
      </c>
      <c r="N8" s="68" t="str">
        <f>IFERROR('Izlaz COGS'!#REF!*(1+VLOOKUP('Izlaz COGS'!$B8,Baza!$A:$D,4,FALSE())),"")</f>
        <v/>
      </c>
      <c r="O8" s="68" t="str">
        <f>IFERROR('Izlaz COGS'!G8*(1+VLOOKUP('Izlaz COGS'!$B8,Baza!$A:$D,4,FALSE())),"")</f>
        <v/>
      </c>
      <c r="P8" s="69" t="str">
        <f>IFERROR('Izlaz COGS'!H8*(1+VLOOKUP('Izlaz COGS'!$B8,Baza!$A:$D,4,FALSE())),"")</f>
        <v/>
      </c>
      <c r="Q8" s="70">
        <f t="shared" si="3"/>
        <v>0</v>
      </c>
    </row>
    <row r="9" spans="1:17" x14ac:dyDescent="0.3">
      <c r="A9" s="1"/>
      <c r="B9" s="32" t="str">
        <f>IF(Ulaz!B9="","",Ulaz!B9)</f>
        <v>Applied Nutritional Research Ltd</v>
      </c>
      <c r="C9" s="67">
        <f>SUMIF(Baza!J:J,B9,Baza!K:K)</f>
        <v>60356.639999999999</v>
      </c>
      <c r="D9" s="68" t="str">
        <f>IFERROR('Izlaz COGS'!#REF!*(1+VLOOKUP('Izlaz COGS'!$B9,Baza!$A:$D,4,FALSE())),"")</f>
        <v/>
      </c>
      <c r="E9" s="68" t="str">
        <f>IFERROR('Izlaz COGS'!#REF!*(1+VLOOKUP('Izlaz COGS'!$B9,Baza!$A:$D,4,FALSE())),"")</f>
        <v/>
      </c>
      <c r="F9" s="68" t="str">
        <f>IFERROR('Izlaz COGS'!#REF!*(1+VLOOKUP('Izlaz COGS'!$B9,Baza!$A:$D,4,FALSE())),"")</f>
        <v/>
      </c>
      <c r="G9" s="68" t="str">
        <f>IFERROR('Izlaz COGS'!#REF!*(1+VLOOKUP('Izlaz COGS'!$B9,Baza!$A:$D,4,FALSE())),"")</f>
        <v/>
      </c>
      <c r="H9" s="68" t="str">
        <f>IFERROR('Izlaz COGS'!#REF!*(1+VLOOKUP('Izlaz COGS'!$B9,Baza!$A:$D,4,FALSE())),"")</f>
        <v/>
      </c>
      <c r="I9" s="68" t="str">
        <f>IFERROR('Izlaz COGS'!#REF!*(1+VLOOKUP('Izlaz COGS'!$B9,Baza!$A:$D,4,FALSE())),"")</f>
        <v/>
      </c>
      <c r="J9" s="68" t="str">
        <f>IFERROR('Izlaz COGS'!#REF!*(1+VLOOKUP('Izlaz COGS'!$B9,Baza!$A:$D,4,FALSE())),"")</f>
        <v/>
      </c>
      <c r="K9" s="68" t="str">
        <f>IFERROR('Izlaz COGS'!#REF!*(1+VLOOKUP('Izlaz COGS'!$B9,Baza!$A:$D,4,FALSE())),"")</f>
        <v/>
      </c>
      <c r="L9" s="68" t="str">
        <f>IFERROR('Izlaz COGS'!#REF!*(1+VLOOKUP('Izlaz COGS'!$B9,Baza!$A:$D,4,FALSE())),"")</f>
        <v/>
      </c>
      <c r="M9" s="68" t="str">
        <f>IFERROR('Izlaz COGS'!#REF!*(1+VLOOKUP('Izlaz COGS'!$B9,Baza!$A:$D,4,FALSE())),"")</f>
        <v/>
      </c>
      <c r="N9" s="68" t="str">
        <f>IFERROR('Izlaz COGS'!#REF!*(1+VLOOKUP('Izlaz COGS'!$B9,Baza!$A:$D,4,FALSE())),"")</f>
        <v/>
      </c>
      <c r="O9" s="68" t="str">
        <f>IFERROR('Izlaz COGS'!G9*(1+VLOOKUP('Izlaz COGS'!$B9,Baza!$A:$D,4,FALSE())),"")</f>
        <v/>
      </c>
      <c r="P9" s="69" t="str">
        <f>IFERROR('Izlaz COGS'!H9*(1+VLOOKUP('Izlaz COGS'!$B9,Baza!$A:$D,4,FALSE())),"")</f>
        <v/>
      </c>
      <c r="Q9" s="70">
        <f t="shared" si="3"/>
        <v>0</v>
      </c>
    </row>
    <row r="10" spans="1:17" x14ac:dyDescent="0.3">
      <c r="A10" s="1"/>
      <c r="B10" s="32" t="str">
        <f>IF(Ulaz!B10="","",Ulaz!B10)</f>
        <v>BioTech USA Kft.</v>
      </c>
      <c r="C10" s="67">
        <f>SUMIF(Baza!J:J,B10,Baza!K:K)</f>
        <v>6828.84</v>
      </c>
      <c r="D10" s="68" t="str">
        <f>IFERROR('Izlaz COGS'!#REF!*(1+VLOOKUP('Izlaz COGS'!$B10,Baza!$A:$D,4,FALSE())),"")</f>
        <v/>
      </c>
      <c r="E10" s="68" t="str">
        <f>IFERROR('Izlaz COGS'!#REF!*(1+VLOOKUP('Izlaz COGS'!$B10,Baza!$A:$D,4,FALSE())),"")</f>
        <v/>
      </c>
      <c r="F10" s="68" t="str">
        <f>IFERROR('Izlaz COGS'!#REF!*(1+VLOOKUP('Izlaz COGS'!$B10,Baza!$A:$D,4,FALSE())),"")</f>
        <v/>
      </c>
      <c r="G10" s="68" t="str">
        <f>IFERROR('Izlaz COGS'!#REF!*(1+VLOOKUP('Izlaz COGS'!$B10,Baza!$A:$D,4,FALSE())),"")</f>
        <v/>
      </c>
      <c r="H10" s="68" t="str">
        <f>IFERROR('Izlaz COGS'!#REF!*(1+VLOOKUP('Izlaz COGS'!$B10,Baza!$A:$D,4,FALSE())),"")</f>
        <v/>
      </c>
      <c r="I10" s="68" t="str">
        <f>IFERROR('Izlaz COGS'!#REF!*(1+VLOOKUP('Izlaz COGS'!$B10,Baza!$A:$D,4,FALSE())),"")</f>
        <v/>
      </c>
      <c r="J10" s="68" t="str">
        <f>IFERROR('Izlaz COGS'!#REF!*(1+VLOOKUP('Izlaz COGS'!$B10,Baza!$A:$D,4,FALSE())),"")</f>
        <v/>
      </c>
      <c r="K10" s="68" t="str">
        <f>IFERROR('Izlaz COGS'!#REF!*(1+VLOOKUP('Izlaz COGS'!$B10,Baza!$A:$D,4,FALSE())),"")</f>
        <v/>
      </c>
      <c r="L10" s="68" t="str">
        <f>IFERROR('Izlaz COGS'!#REF!*(1+VLOOKUP('Izlaz COGS'!$B10,Baza!$A:$D,4,FALSE())),"")</f>
        <v/>
      </c>
      <c r="M10" s="68" t="str">
        <f>IFERROR('Izlaz COGS'!#REF!*(1+VLOOKUP('Izlaz COGS'!$B10,Baza!$A:$D,4,FALSE())),"")</f>
        <v/>
      </c>
      <c r="N10" s="68" t="str">
        <f>IFERROR('Izlaz COGS'!#REF!*(1+VLOOKUP('Izlaz COGS'!$B10,Baza!$A:$D,4,FALSE())),"")</f>
        <v/>
      </c>
      <c r="O10" s="68" t="str">
        <f>IFERROR('Izlaz COGS'!G10*(1+VLOOKUP('Izlaz COGS'!$B10,Baza!$A:$D,4,FALSE())),"")</f>
        <v/>
      </c>
      <c r="P10" s="69" t="str">
        <f>IFERROR('Izlaz COGS'!H10*(1+VLOOKUP('Izlaz COGS'!$B10,Baza!$A:$D,4,FALSE())),"")</f>
        <v/>
      </c>
      <c r="Q10" s="70">
        <f t="shared" si="3"/>
        <v>0</v>
      </c>
    </row>
    <row r="11" spans="1:17" x14ac:dyDescent="0.3">
      <c r="A11" s="1"/>
      <c r="B11" s="32" t="str">
        <f>IF(Ulaz!B11="","",Ulaz!B11)</f>
        <v xml:space="preserve">Body Attack Sports Nutrition GmbH &amp; Co. </v>
      </c>
      <c r="C11" s="67">
        <f>SUMIF(Baza!J:J,B11,Baza!K:K)</f>
        <v>20221.82</v>
      </c>
      <c r="D11" s="68" t="str">
        <f>IFERROR('Izlaz COGS'!#REF!*(1+VLOOKUP('Izlaz COGS'!$B11,Baza!$A:$D,4,FALSE())),"")</f>
        <v/>
      </c>
      <c r="E11" s="68" t="str">
        <f>IFERROR('Izlaz COGS'!#REF!*(1+VLOOKUP('Izlaz COGS'!$B11,Baza!$A:$D,4,FALSE())),"")</f>
        <v/>
      </c>
      <c r="F11" s="68" t="str">
        <f>IFERROR('Izlaz COGS'!#REF!*(1+VLOOKUP('Izlaz COGS'!$B11,Baza!$A:$D,4,FALSE())),"")</f>
        <v/>
      </c>
      <c r="G11" s="68" t="str">
        <f>IFERROR('Izlaz COGS'!#REF!*(1+VLOOKUP('Izlaz COGS'!$B11,Baza!$A:$D,4,FALSE())),"")</f>
        <v/>
      </c>
      <c r="H11" s="68" t="str">
        <f>IFERROR('Izlaz COGS'!#REF!*(1+VLOOKUP('Izlaz COGS'!$B11,Baza!$A:$D,4,FALSE())),"")</f>
        <v/>
      </c>
      <c r="I11" s="68" t="str">
        <f>IFERROR('Izlaz COGS'!#REF!*(1+VLOOKUP('Izlaz COGS'!$B11,Baza!$A:$D,4,FALSE())),"")</f>
        <v/>
      </c>
      <c r="J11" s="68" t="str">
        <f>IFERROR('Izlaz COGS'!#REF!*(1+VLOOKUP('Izlaz COGS'!$B11,Baza!$A:$D,4,FALSE())),"")</f>
        <v/>
      </c>
      <c r="K11" s="68" t="str">
        <f>IFERROR('Izlaz COGS'!#REF!*(1+VLOOKUP('Izlaz COGS'!$B11,Baza!$A:$D,4,FALSE())),"")</f>
        <v/>
      </c>
      <c r="L11" s="68" t="str">
        <f>IFERROR('Izlaz COGS'!#REF!*(1+VLOOKUP('Izlaz COGS'!$B11,Baza!$A:$D,4,FALSE())),"")</f>
        <v/>
      </c>
      <c r="M11" s="68" t="str">
        <f>IFERROR('Izlaz COGS'!#REF!*(1+VLOOKUP('Izlaz COGS'!$B11,Baza!$A:$D,4,FALSE())),"")</f>
        <v/>
      </c>
      <c r="N11" s="68" t="str">
        <f>IFERROR('Izlaz COGS'!#REF!*(1+VLOOKUP('Izlaz COGS'!$B11,Baza!$A:$D,4,FALSE())),"")</f>
        <v/>
      </c>
      <c r="O11" s="68" t="str">
        <f>IFERROR('Izlaz COGS'!G11*(1+VLOOKUP('Izlaz COGS'!$B11,Baza!$A:$D,4,FALSE())),"")</f>
        <v/>
      </c>
      <c r="P11" s="69" t="str">
        <f>IFERROR('Izlaz COGS'!H11*(1+VLOOKUP('Izlaz COGS'!$B11,Baza!$A:$D,4,FALSE())),"")</f>
        <v/>
      </c>
      <c r="Q11" s="70">
        <f t="shared" si="3"/>
        <v>0</v>
      </c>
    </row>
    <row r="12" spans="1:17" x14ac:dyDescent="0.3">
      <c r="A12" s="1"/>
      <c r="B12" s="32" t="str">
        <f>IF(Ulaz!B12="","",Ulaz!B12)</f>
        <v>BOLERO ADRIA D.O.O.</v>
      </c>
      <c r="C12" s="67">
        <f>SUMIF(Baza!J:J,B12,Baza!K:K)</f>
        <v>4952.91</v>
      </c>
      <c r="D12" s="68" t="str">
        <f>IFERROR('Izlaz COGS'!#REF!*(1+VLOOKUP('Izlaz COGS'!$B12,Baza!$A:$D,4,FALSE())),"")</f>
        <v/>
      </c>
      <c r="E12" s="68" t="str">
        <f>IFERROR('Izlaz COGS'!#REF!*(1+VLOOKUP('Izlaz COGS'!$B12,Baza!$A:$D,4,FALSE())),"")</f>
        <v/>
      </c>
      <c r="F12" s="68" t="str">
        <f>IFERROR('Izlaz COGS'!#REF!*(1+VLOOKUP('Izlaz COGS'!$B12,Baza!$A:$D,4,FALSE())),"")</f>
        <v/>
      </c>
      <c r="G12" s="68" t="str">
        <f>IFERROR('Izlaz COGS'!#REF!*(1+VLOOKUP('Izlaz COGS'!$B12,Baza!$A:$D,4,FALSE())),"")</f>
        <v/>
      </c>
      <c r="H12" s="68" t="str">
        <f>IFERROR('Izlaz COGS'!#REF!*(1+VLOOKUP('Izlaz COGS'!$B12,Baza!$A:$D,4,FALSE())),"")</f>
        <v/>
      </c>
      <c r="I12" s="68" t="str">
        <f>IFERROR('Izlaz COGS'!#REF!*(1+VLOOKUP('Izlaz COGS'!$B12,Baza!$A:$D,4,FALSE())),"")</f>
        <v/>
      </c>
      <c r="J12" s="68" t="str">
        <f>IFERROR('Izlaz COGS'!#REF!*(1+VLOOKUP('Izlaz COGS'!$B12,Baza!$A:$D,4,FALSE())),"")</f>
        <v/>
      </c>
      <c r="K12" s="68" t="str">
        <f>IFERROR('Izlaz COGS'!#REF!*(1+VLOOKUP('Izlaz COGS'!$B12,Baza!$A:$D,4,FALSE())),"")</f>
        <v/>
      </c>
      <c r="L12" s="68" t="str">
        <f>IFERROR('Izlaz COGS'!#REF!*(1+VLOOKUP('Izlaz COGS'!$B12,Baza!$A:$D,4,FALSE())),"")</f>
        <v/>
      </c>
      <c r="M12" s="68" t="str">
        <f>IFERROR('Izlaz COGS'!#REF!*(1+VLOOKUP('Izlaz COGS'!$B12,Baza!$A:$D,4,FALSE())),"")</f>
        <v/>
      </c>
      <c r="N12" s="68" t="str">
        <f>IFERROR('Izlaz COGS'!#REF!*(1+VLOOKUP('Izlaz COGS'!$B12,Baza!$A:$D,4,FALSE())),"")</f>
        <v/>
      </c>
      <c r="O12" s="68" t="str">
        <f>IFERROR('Izlaz COGS'!G12*(1+VLOOKUP('Izlaz COGS'!$B12,Baza!$A:$D,4,FALSE())),"")</f>
        <v/>
      </c>
      <c r="P12" s="69" t="str">
        <f>IFERROR('Izlaz COGS'!H12*(1+VLOOKUP('Izlaz COGS'!$B12,Baza!$A:$D,4,FALSE())),"")</f>
        <v/>
      </c>
      <c r="Q12" s="70">
        <f t="shared" si="3"/>
        <v>0</v>
      </c>
    </row>
    <row r="13" spans="1:17" x14ac:dyDescent="0.3">
      <c r="A13" s="1"/>
      <c r="B13" s="32" t="str">
        <f>IF(Ulaz!B13="","",Ulaz!B13)</f>
        <v>Bredabest</v>
      </c>
      <c r="C13" s="67">
        <f>SUMIF(Baza!J:J,B13,Baza!K:K)</f>
        <v>54590.38</v>
      </c>
      <c r="D13" s="68" t="str">
        <f>IFERROR('Izlaz COGS'!#REF!*(1+VLOOKUP('Izlaz COGS'!$B13,Baza!$A:$D,4,FALSE())),"")</f>
        <v/>
      </c>
      <c r="E13" s="68" t="str">
        <f>IFERROR('Izlaz COGS'!#REF!*(1+VLOOKUP('Izlaz COGS'!$B13,Baza!$A:$D,4,FALSE())),"")</f>
        <v/>
      </c>
      <c r="F13" s="68" t="str">
        <f>IFERROR('Izlaz COGS'!#REF!*(1+VLOOKUP('Izlaz COGS'!$B13,Baza!$A:$D,4,FALSE())),"")</f>
        <v/>
      </c>
      <c r="G13" s="68" t="str">
        <f>IFERROR('Izlaz COGS'!#REF!*(1+VLOOKUP('Izlaz COGS'!$B13,Baza!$A:$D,4,FALSE())),"")</f>
        <v/>
      </c>
      <c r="H13" s="68" t="str">
        <f>IFERROR('Izlaz COGS'!#REF!*(1+VLOOKUP('Izlaz COGS'!$B13,Baza!$A:$D,4,FALSE())),"")</f>
        <v/>
      </c>
      <c r="I13" s="68" t="str">
        <f>IFERROR('Izlaz COGS'!#REF!*(1+VLOOKUP('Izlaz COGS'!$B13,Baza!$A:$D,4,FALSE())),"")</f>
        <v/>
      </c>
      <c r="J13" s="68" t="str">
        <f>IFERROR('Izlaz COGS'!#REF!*(1+VLOOKUP('Izlaz COGS'!$B13,Baza!$A:$D,4,FALSE())),"")</f>
        <v/>
      </c>
      <c r="K13" s="68" t="str">
        <f>IFERROR('Izlaz COGS'!#REF!*(1+VLOOKUP('Izlaz COGS'!$B13,Baza!$A:$D,4,FALSE())),"")</f>
        <v/>
      </c>
      <c r="L13" s="68" t="str">
        <f>IFERROR('Izlaz COGS'!#REF!*(1+VLOOKUP('Izlaz COGS'!$B13,Baza!$A:$D,4,FALSE())),"")</f>
        <v/>
      </c>
      <c r="M13" s="68" t="str">
        <f>IFERROR('Izlaz COGS'!#REF!*(1+VLOOKUP('Izlaz COGS'!$B13,Baza!$A:$D,4,FALSE())),"")</f>
        <v/>
      </c>
      <c r="N13" s="68" t="str">
        <f>IFERROR('Izlaz COGS'!#REF!*(1+VLOOKUP('Izlaz COGS'!$B13,Baza!$A:$D,4,FALSE())),"")</f>
        <v/>
      </c>
      <c r="O13" s="68" t="str">
        <f>IFERROR('Izlaz COGS'!G13*(1+VLOOKUP('Izlaz COGS'!$B13,Baza!$A:$D,4,FALSE())),"")</f>
        <v/>
      </c>
      <c r="P13" s="69" t="str">
        <f>IFERROR('Izlaz COGS'!H13*(1+VLOOKUP('Izlaz COGS'!$B13,Baza!$A:$D,4,FALSE())),"")</f>
        <v/>
      </c>
      <c r="Q13" s="70">
        <f t="shared" si="3"/>
        <v>0</v>
      </c>
    </row>
    <row r="14" spans="1:17" x14ac:dyDescent="0.3">
      <c r="A14" s="1"/>
      <c r="B14" s="32" t="str">
        <f>IF(Ulaz!B14="","",Ulaz!B14)</f>
        <v>CARPONA FOOD D.O.O.</v>
      </c>
      <c r="C14" s="67">
        <f>SUMIF(Baza!J:J,B14,Baza!K:K)</f>
        <v>106405.91</v>
      </c>
      <c r="D14" s="68" t="str">
        <f>IFERROR('Izlaz COGS'!#REF!*(1+VLOOKUP('Izlaz COGS'!$B14,Baza!$A:$D,4,FALSE())),"")</f>
        <v/>
      </c>
      <c r="E14" s="68" t="str">
        <f>IFERROR('Izlaz COGS'!#REF!*(1+VLOOKUP('Izlaz COGS'!$B14,Baza!$A:$D,4,FALSE())),"")</f>
        <v/>
      </c>
      <c r="F14" s="68" t="str">
        <f>IFERROR('Izlaz COGS'!#REF!*(1+VLOOKUP('Izlaz COGS'!$B14,Baza!$A:$D,4,FALSE())),"")</f>
        <v/>
      </c>
      <c r="G14" s="68" t="str">
        <f>IFERROR('Izlaz COGS'!#REF!*(1+VLOOKUP('Izlaz COGS'!$B14,Baza!$A:$D,4,FALSE())),"")</f>
        <v/>
      </c>
      <c r="H14" s="68" t="str">
        <f>IFERROR('Izlaz COGS'!#REF!*(1+VLOOKUP('Izlaz COGS'!$B14,Baza!$A:$D,4,FALSE())),"")</f>
        <v/>
      </c>
      <c r="I14" s="68" t="str">
        <f>IFERROR('Izlaz COGS'!#REF!*(1+VLOOKUP('Izlaz COGS'!$B14,Baza!$A:$D,4,FALSE())),"")</f>
        <v/>
      </c>
      <c r="J14" s="68" t="str">
        <f>IFERROR('Izlaz COGS'!#REF!*(1+VLOOKUP('Izlaz COGS'!$B14,Baza!$A:$D,4,FALSE())),"")</f>
        <v/>
      </c>
      <c r="K14" s="68" t="str">
        <f>IFERROR('Izlaz COGS'!#REF!*(1+VLOOKUP('Izlaz COGS'!$B14,Baza!$A:$D,4,FALSE())),"")</f>
        <v/>
      </c>
      <c r="L14" s="68" t="str">
        <f>IFERROR('Izlaz COGS'!#REF!*(1+VLOOKUP('Izlaz COGS'!$B14,Baza!$A:$D,4,FALSE())),"")</f>
        <v/>
      </c>
      <c r="M14" s="68" t="str">
        <f>IFERROR('Izlaz COGS'!#REF!*(1+VLOOKUP('Izlaz COGS'!$B14,Baza!$A:$D,4,FALSE())),"")</f>
        <v/>
      </c>
      <c r="N14" s="68" t="str">
        <f>IFERROR('Izlaz COGS'!#REF!*(1+VLOOKUP('Izlaz COGS'!$B14,Baza!$A:$D,4,FALSE())),"")</f>
        <v/>
      </c>
      <c r="O14" s="68" t="str">
        <f>IFERROR('Izlaz COGS'!G14*(1+VLOOKUP('Izlaz COGS'!$B14,Baza!$A:$D,4,FALSE())),"")</f>
        <v/>
      </c>
      <c r="P14" s="69" t="str">
        <f>IFERROR('Izlaz COGS'!H14*(1+VLOOKUP('Izlaz COGS'!$B14,Baza!$A:$D,4,FALSE())),"")</f>
        <v/>
      </c>
      <c r="Q14" s="70">
        <f t="shared" si="3"/>
        <v>0</v>
      </c>
    </row>
    <row r="15" spans="1:17" x14ac:dyDescent="0.3">
      <c r="A15" s="1"/>
      <c r="B15" s="32" t="str">
        <f>IF(Ulaz!B15="","",Ulaz!B15)</f>
        <v>GALLERIA INTERNAZIONALE d.o.o.</v>
      </c>
      <c r="C15" s="67">
        <f>SUMIF(Baza!J:J,B15,Baza!K:K)</f>
        <v>6397.24</v>
      </c>
      <c r="D15" s="68" t="str">
        <f>IFERROR('Izlaz COGS'!#REF!*(1+VLOOKUP('Izlaz COGS'!$B15,Baza!$A:$D,4,FALSE())),"")</f>
        <v/>
      </c>
      <c r="E15" s="68" t="str">
        <f>IFERROR('Izlaz COGS'!#REF!*(1+VLOOKUP('Izlaz COGS'!$B15,Baza!$A:$D,4,FALSE())),"")</f>
        <v/>
      </c>
      <c r="F15" s="68" t="str">
        <f>IFERROR('Izlaz COGS'!#REF!*(1+VLOOKUP('Izlaz COGS'!$B15,Baza!$A:$D,4,FALSE())),"")</f>
        <v/>
      </c>
      <c r="G15" s="68" t="str">
        <f>IFERROR('Izlaz COGS'!#REF!*(1+VLOOKUP('Izlaz COGS'!$B15,Baza!$A:$D,4,FALSE())),"")</f>
        <v/>
      </c>
      <c r="H15" s="68" t="str">
        <f>IFERROR('Izlaz COGS'!#REF!*(1+VLOOKUP('Izlaz COGS'!$B15,Baza!$A:$D,4,FALSE())),"")</f>
        <v/>
      </c>
      <c r="I15" s="68" t="str">
        <f>IFERROR('Izlaz COGS'!#REF!*(1+VLOOKUP('Izlaz COGS'!$B15,Baza!$A:$D,4,FALSE())),"")</f>
        <v/>
      </c>
      <c r="J15" s="68" t="str">
        <f>IFERROR('Izlaz COGS'!#REF!*(1+VLOOKUP('Izlaz COGS'!$B15,Baza!$A:$D,4,FALSE())),"")</f>
        <v/>
      </c>
      <c r="K15" s="68" t="str">
        <f>IFERROR('Izlaz COGS'!#REF!*(1+VLOOKUP('Izlaz COGS'!$B15,Baza!$A:$D,4,FALSE())),"")</f>
        <v/>
      </c>
      <c r="L15" s="68" t="str">
        <f>IFERROR('Izlaz COGS'!#REF!*(1+VLOOKUP('Izlaz COGS'!$B15,Baza!$A:$D,4,FALSE())),"")</f>
        <v/>
      </c>
      <c r="M15" s="68" t="str">
        <f>IFERROR('Izlaz COGS'!#REF!*(1+VLOOKUP('Izlaz COGS'!$B15,Baza!$A:$D,4,FALSE())),"")</f>
        <v/>
      </c>
      <c r="N15" s="68" t="str">
        <f>IFERROR('Izlaz COGS'!#REF!*(1+VLOOKUP('Izlaz COGS'!$B15,Baza!$A:$D,4,FALSE())),"")</f>
        <v/>
      </c>
      <c r="O15" s="68" t="str">
        <f>IFERROR('Izlaz COGS'!G15*(1+VLOOKUP('Izlaz COGS'!$B15,Baza!$A:$D,4,FALSE())),"")</f>
        <v/>
      </c>
      <c r="P15" s="69" t="str">
        <f>IFERROR('Izlaz COGS'!H15*(1+VLOOKUP('Izlaz COGS'!$B15,Baza!$A:$D,4,FALSE())),"")</f>
        <v/>
      </c>
      <c r="Q15" s="70">
        <f t="shared" si="3"/>
        <v>0</v>
      </c>
    </row>
    <row r="16" spans="1:17" x14ac:dyDescent="0.3">
      <c r="A16" s="1"/>
      <c r="B16" s="32" t="str">
        <f>IF(Ulaz!B16="","",Ulaz!B16)</f>
        <v xml:space="preserve">GLANBIA PERFORMANCE NUTRITION LTD </v>
      </c>
      <c r="C16" s="67">
        <f>SUMIF(Baza!J:J,B16,Baza!K:K)</f>
        <v>207522.2</v>
      </c>
      <c r="D16" s="68" t="str">
        <f>IFERROR('Izlaz COGS'!#REF!*(1+VLOOKUP('Izlaz COGS'!$B16,Baza!$A:$D,4,FALSE())),"")</f>
        <v/>
      </c>
      <c r="E16" s="68" t="str">
        <f>IFERROR('Izlaz COGS'!#REF!*(1+VLOOKUP('Izlaz COGS'!$B16,Baza!$A:$D,4,FALSE())),"")</f>
        <v/>
      </c>
      <c r="F16" s="68" t="str">
        <f>IFERROR('Izlaz COGS'!#REF!*(1+VLOOKUP('Izlaz COGS'!$B16,Baza!$A:$D,4,FALSE())),"")</f>
        <v/>
      </c>
      <c r="G16" s="68" t="str">
        <f>IFERROR('Izlaz COGS'!#REF!*(1+VLOOKUP('Izlaz COGS'!$B16,Baza!$A:$D,4,FALSE())),"")</f>
        <v/>
      </c>
      <c r="H16" s="68" t="str">
        <f>IFERROR('Izlaz COGS'!#REF!*(1+VLOOKUP('Izlaz COGS'!$B16,Baza!$A:$D,4,FALSE())),"")</f>
        <v/>
      </c>
      <c r="I16" s="68" t="str">
        <f>IFERROR('Izlaz COGS'!#REF!*(1+VLOOKUP('Izlaz COGS'!$B16,Baza!$A:$D,4,FALSE())),"")</f>
        <v/>
      </c>
      <c r="J16" s="68" t="str">
        <f>IFERROR('Izlaz COGS'!#REF!*(1+VLOOKUP('Izlaz COGS'!$B16,Baza!$A:$D,4,FALSE())),"")</f>
        <v/>
      </c>
      <c r="K16" s="68" t="str">
        <f>IFERROR('Izlaz COGS'!#REF!*(1+VLOOKUP('Izlaz COGS'!$B16,Baza!$A:$D,4,FALSE())),"")</f>
        <v/>
      </c>
      <c r="L16" s="68" t="str">
        <f>IFERROR('Izlaz COGS'!#REF!*(1+VLOOKUP('Izlaz COGS'!$B16,Baza!$A:$D,4,FALSE())),"")</f>
        <v/>
      </c>
      <c r="M16" s="68" t="str">
        <f>IFERROR('Izlaz COGS'!#REF!*(1+VLOOKUP('Izlaz COGS'!$B16,Baza!$A:$D,4,FALSE())),"")</f>
        <v/>
      </c>
      <c r="N16" s="68" t="str">
        <f>IFERROR('Izlaz COGS'!#REF!*(1+VLOOKUP('Izlaz COGS'!$B16,Baza!$A:$D,4,FALSE())),"")</f>
        <v/>
      </c>
      <c r="O16" s="68" t="str">
        <f>IFERROR('Izlaz COGS'!G16*(1+VLOOKUP('Izlaz COGS'!$B16,Baza!$A:$D,4,FALSE())),"")</f>
        <v/>
      </c>
      <c r="P16" s="69" t="str">
        <f>IFERROR('Izlaz COGS'!H16*(1+VLOOKUP('Izlaz COGS'!$B16,Baza!$A:$D,4,FALSE())),"")</f>
        <v/>
      </c>
      <c r="Q16" s="70">
        <f t="shared" si="3"/>
        <v>0</v>
      </c>
    </row>
    <row r="17" spans="1:17" x14ac:dyDescent="0.3">
      <c r="A17" s="1"/>
      <c r="B17" s="32" t="str">
        <f>IF(Ulaz!B17="","",Ulaz!B17)</f>
        <v>Grenade B.V. </v>
      </c>
      <c r="C17" s="67">
        <f>SUMIF(Baza!J:J,B17,Baza!K:K)</f>
        <v>8937.26</v>
      </c>
      <c r="D17" s="68" t="str">
        <f>IFERROR('Izlaz COGS'!#REF!*(1+VLOOKUP('Izlaz COGS'!$B17,Baza!$A:$D,4,FALSE())),"")</f>
        <v/>
      </c>
      <c r="E17" s="68" t="str">
        <f>IFERROR('Izlaz COGS'!#REF!*(1+VLOOKUP('Izlaz COGS'!$B17,Baza!$A:$D,4,FALSE())),"")</f>
        <v/>
      </c>
      <c r="F17" s="68" t="str">
        <f>IFERROR('Izlaz COGS'!#REF!*(1+VLOOKUP('Izlaz COGS'!$B17,Baza!$A:$D,4,FALSE())),"")</f>
        <v/>
      </c>
      <c r="G17" s="68" t="str">
        <f>IFERROR('Izlaz COGS'!#REF!*(1+VLOOKUP('Izlaz COGS'!$B17,Baza!$A:$D,4,FALSE())),"")</f>
        <v/>
      </c>
      <c r="H17" s="68" t="str">
        <f>IFERROR('Izlaz COGS'!#REF!*(1+VLOOKUP('Izlaz COGS'!$B17,Baza!$A:$D,4,FALSE())),"")</f>
        <v/>
      </c>
      <c r="I17" s="68" t="str">
        <f>IFERROR('Izlaz COGS'!#REF!*(1+VLOOKUP('Izlaz COGS'!$B17,Baza!$A:$D,4,FALSE())),"")</f>
        <v/>
      </c>
      <c r="J17" s="68" t="str">
        <f>IFERROR('Izlaz COGS'!#REF!*(1+VLOOKUP('Izlaz COGS'!$B17,Baza!$A:$D,4,FALSE())),"")</f>
        <v/>
      </c>
      <c r="K17" s="68" t="str">
        <f>IFERROR('Izlaz COGS'!#REF!*(1+VLOOKUP('Izlaz COGS'!$B17,Baza!$A:$D,4,FALSE())),"")</f>
        <v/>
      </c>
      <c r="L17" s="68" t="str">
        <f>IFERROR('Izlaz COGS'!#REF!*(1+VLOOKUP('Izlaz COGS'!$B17,Baza!$A:$D,4,FALSE())),"")</f>
        <v/>
      </c>
      <c r="M17" s="68" t="str">
        <f>IFERROR('Izlaz COGS'!#REF!*(1+VLOOKUP('Izlaz COGS'!$B17,Baza!$A:$D,4,FALSE())),"")</f>
        <v/>
      </c>
      <c r="N17" s="68" t="str">
        <f>IFERROR('Izlaz COGS'!#REF!*(1+VLOOKUP('Izlaz COGS'!$B17,Baza!$A:$D,4,FALSE())),"")</f>
        <v/>
      </c>
      <c r="O17" s="68" t="str">
        <f>IFERROR('Izlaz COGS'!G17*(1+VLOOKUP('Izlaz COGS'!$B17,Baza!$A:$D,4,FALSE())),"")</f>
        <v/>
      </c>
      <c r="P17" s="69" t="str">
        <f>IFERROR('Izlaz COGS'!H17*(1+VLOOKUP('Izlaz COGS'!$B17,Baza!$A:$D,4,FALSE())),"")</f>
        <v/>
      </c>
      <c r="Q17" s="70">
        <f t="shared" si="3"/>
        <v>0</v>
      </c>
    </row>
    <row r="18" spans="1:17" x14ac:dyDescent="0.3">
      <c r="A18" s="1"/>
      <c r="B18" s="32" t="str">
        <f>IF(Ulaz!B18="","",Ulaz!B18)</f>
        <v>Helwa Wafelbakkerij BV</v>
      </c>
      <c r="C18" s="67">
        <f>SUMIF(Baza!J:J,B18,Baza!K:K)</f>
        <v>12461.4</v>
      </c>
      <c r="D18" s="68" t="str">
        <f>IFERROR('Izlaz COGS'!#REF!*(1+VLOOKUP('Izlaz COGS'!$B18,Baza!$A:$D,4,FALSE())),"")</f>
        <v/>
      </c>
      <c r="E18" s="68" t="str">
        <f>IFERROR('Izlaz COGS'!#REF!*(1+VLOOKUP('Izlaz COGS'!$B18,Baza!$A:$D,4,FALSE())),"")</f>
        <v/>
      </c>
      <c r="F18" s="68" t="str">
        <f>IFERROR('Izlaz COGS'!#REF!*(1+VLOOKUP('Izlaz COGS'!$B18,Baza!$A:$D,4,FALSE())),"")</f>
        <v/>
      </c>
      <c r="G18" s="68" t="str">
        <f>IFERROR('Izlaz COGS'!#REF!*(1+VLOOKUP('Izlaz COGS'!$B18,Baza!$A:$D,4,FALSE())),"")</f>
        <v/>
      </c>
      <c r="H18" s="68" t="str">
        <f>IFERROR('Izlaz COGS'!#REF!*(1+VLOOKUP('Izlaz COGS'!$B18,Baza!$A:$D,4,FALSE())),"")</f>
        <v/>
      </c>
      <c r="I18" s="68" t="str">
        <f>IFERROR('Izlaz COGS'!#REF!*(1+VLOOKUP('Izlaz COGS'!$B18,Baza!$A:$D,4,FALSE())),"")</f>
        <v/>
      </c>
      <c r="J18" s="68" t="str">
        <f>IFERROR('Izlaz COGS'!#REF!*(1+VLOOKUP('Izlaz COGS'!$B18,Baza!$A:$D,4,FALSE())),"")</f>
        <v/>
      </c>
      <c r="K18" s="68" t="str">
        <f>IFERROR('Izlaz COGS'!#REF!*(1+VLOOKUP('Izlaz COGS'!$B18,Baza!$A:$D,4,FALSE())),"")</f>
        <v/>
      </c>
      <c r="L18" s="68" t="str">
        <f>IFERROR('Izlaz COGS'!#REF!*(1+VLOOKUP('Izlaz COGS'!$B18,Baza!$A:$D,4,FALSE())),"")</f>
        <v/>
      </c>
      <c r="M18" s="68" t="str">
        <f>IFERROR('Izlaz COGS'!#REF!*(1+VLOOKUP('Izlaz COGS'!$B18,Baza!$A:$D,4,FALSE())),"")</f>
        <v/>
      </c>
      <c r="N18" s="68" t="str">
        <f>IFERROR('Izlaz COGS'!#REF!*(1+VLOOKUP('Izlaz COGS'!$B18,Baza!$A:$D,4,FALSE())),"")</f>
        <v/>
      </c>
      <c r="O18" s="68" t="str">
        <f>IFERROR('Izlaz COGS'!G18*(1+VLOOKUP('Izlaz COGS'!$B18,Baza!$A:$D,4,FALSE())),"")</f>
        <v/>
      </c>
      <c r="P18" s="69" t="str">
        <f>IFERROR('Izlaz COGS'!H18*(1+VLOOKUP('Izlaz COGS'!$B18,Baza!$A:$D,4,FALSE())),"")</f>
        <v/>
      </c>
      <c r="Q18" s="70">
        <f t="shared" si="3"/>
        <v>0</v>
      </c>
    </row>
    <row r="19" spans="1:17" x14ac:dyDescent="0.3">
      <c r="A19" s="1"/>
      <c r="B19" s="32" t="str">
        <f>IF(Ulaz!B19="","",Ulaz!B19)</f>
        <v>Jelmark d.o.o.</v>
      </c>
      <c r="C19" s="67">
        <f>SUMIF(Baza!J:J,B19,Baza!K:K)</f>
        <v>5812.23</v>
      </c>
      <c r="D19" s="68" t="str">
        <f>IFERROR('Izlaz COGS'!#REF!*(1+VLOOKUP('Izlaz COGS'!$B19,Baza!$A:$D,4,FALSE())),"")</f>
        <v/>
      </c>
      <c r="E19" s="68" t="str">
        <f>IFERROR('Izlaz COGS'!#REF!*(1+VLOOKUP('Izlaz COGS'!$B19,Baza!$A:$D,4,FALSE())),"")</f>
        <v/>
      </c>
      <c r="F19" s="68" t="str">
        <f>IFERROR('Izlaz COGS'!#REF!*(1+VLOOKUP('Izlaz COGS'!$B19,Baza!$A:$D,4,FALSE())),"")</f>
        <v/>
      </c>
      <c r="G19" s="68" t="str">
        <f>IFERROR('Izlaz COGS'!#REF!*(1+VLOOKUP('Izlaz COGS'!$B19,Baza!$A:$D,4,FALSE())),"")</f>
        <v/>
      </c>
      <c r="H19" s="68" t="str">
        <f>IFERROR('Izlaz COGS'!#REF!*(1+VLOOKUP('Izlaz COGS'!$B19,Baza!$A:$D,4,FALSE())),"")</f>
        <v/>
      </c>
      <c r="I19" s="68" t="str">
        <f>IFERROR('Izlaz COGS'!#REF!*(1+VLOOKUP('Izlaz COGS'!$B19,Baza!$A:$D,4,FALSE())),"")</f>
        <v/>
      </c>
      <c r="J19" s="68" t="str">
        <f>IFERROR('Izlaz COGS'!#REF!*(1+VLOOKUP('Izlaz COGS'!$B19,Baza!$A:$D,4,FALSE())),"")</f>
        <v/>
      </c>
      <c r="K19" s="68" t="str">
        <f>IFERROR('Izlaz COGS'!#REF!*(1+VLOOKUP('Izlaz COGS'!$B19,Baza!$A:$D,4,FALSE())),"")</f>
        <v/>
      </c>
      <c r="L19" s="68" t="str">
        <f>IFERROR('Izlaz COGS'!#REF!*(1+VLOOKUP('Izlaz COGS'!$B19,Baza!$A:$D,4,FALSE())),"")</f>
        <v/>
      </c>
      <c r="M19" s="68" t="str">
        <f>IFERROR('Izlaz COGS'!#REF!*(1+VLOOKUP('Izlaz COGS'!$B19,Baza!$A:$D,4,FALSE())),"")</f>
        <v/>
      </c>
      <c r="N19" s="68" t="str">
        <f>IFERROR('Izlaz COGS'!#REF!*(1+VLOOKUP('Izlaz COGS'!$B19,Baza!$A:$D,4,FALSE())),"")</f>
        <v/>
      </c>
      <c r="O19" s="68" t="str">
        <f>IFERROR('Izlaz COGS'!G19*(1+VLOOKUP('Izlaz COGS'!$B19,Baza!$A:$D,4,FALSE())),"")</f>
        <v/>
      </c>
      <c r="P19" s="69" t="str">
        <f>IFERROR('Izlaz COGS'!H19*(1+VLOOKUP('Izlaz COGS'!$B19,Baza!$A:$D,4,FALSE())),"")</f>
        <v/>
      </c>
      <c r="Q19" s="70">
        <f t="shared" si="3"/>
        <v>0</v>
      </c>
    </row>
    <row r="20" spans="1:17" x14ac:dyDescent="0.3">
      <c r="A20" s="1"/>
      <c r="B20" s="32" t="str">
        <f>IF(Ulaz!B20="","",Ulaz!B20)</f>
        <v>Laborell Sp. z o.o.</v>
      </c>
      <c r="C20" s="67">
        <f>SUMIF(Baza!J:J,B20,Baza!K:K)</f>
        <v>207845.95</v>
      </c>
      <c r="D20" s="68" t="str">
        <f>IFERROR('Izlaz COGS'!#REF!*(1+VLOOKUP('Izlaz COGS'!$B20,Baza!$A:$D,4,FALSE())),"")</f>
        <v/>
      </c>
      <c r="E20" s="68" t="str">
        <f>IFERROR('Izlaz COGS'!#REF!*(1+VLOOKUP('Izlaz COGS'!$B20,Baza!$A:$D,4,FALSE())),"")</f>
        <v/>
      </c>
      <c r="F20" s="68" t="str">
        <f>IFERROR('Izlaz COGS'!#REF!*(1+VLOOKUP('Izlaz COGS'!$B20,Baza!$A:$D,4,FALSE())),"")</f>
        <v/>
      </c>
      <c r="G20" s="68" t="str">
        <f>IFERROR('Izlaz COGS'!#REF!*(1+VLOOKUP('Izlaz COGS'!$B20,Baza!$A:$D,4,FALSE())),"")</f>
        <v/>
      </c>
      <c r="H20" s="68" t="str">
        <f>IFERROR('Izlaz COGS'!#REF!*(1+VLOOKUP('Izlaz COGS'!$B20,Baza!$A:$D,4,FALSE())),"")</f>
        <v/>
      </c>
      <c r="I20" s="68" t="str">
        <f>IFERROR('Izlaz COGS'!#REF!*(1+VLOOKUP('Izlaz COGS'!$B20,Baza!$A:$D,4,FALSE())),"")</f>
        <v/>
      </c>
      <c r="J20" s="68" t="str">
        <f>IFERROR('Izlaz COGS'!#REF!*(1+VLOOKUP('Izlaz COGS'!$B20,Baza!$A:$D,4,FALSE())),"")</f>
        <v/>
      </c>
      <c r="K20" s="68" t="str">
        <f>IFERROR('Izlaz COGS'!#REF!*(1+VLOOKUP('Izlaz COGS'!$B20,Baza!$A:$D,4,FALSE())),"")</f>
        <v/>
      </c>
      <c r="L20" s="68" t="str">
        <f>IFERROR('Izlaz COGS'!#REF!*(1+VLOOKUP('Izlaz COGS'!$B20,Baza!$A:$D,4,FALSE())),"")</f>
        <v/>
      </c>
      <c r="M20" s="68" t="str">
        <f>IFERROR('Izlaz COGS'!#REF!*(1+VLOOKUP('Izlaz COGS'!$B20,Baza!$A:$D,4,FALSE())),"")</f>
        <v/>
      </c>
      <c r="N20" s="68" t="str">
        <f>IFERROR('Izlaz COGS'!#REF!*(1+VLOOKUP('Izlaz COGS'!$B20,Baza!$A:$D,4,FALSE())),"")</f>
        <v/>
      </c>
      <c r="O20" s="68" t="str">
        <f>IFERROR('Izlaz COGS'!G20*(1+VLOOKUP('Izlaz COGS'!$B20,Baza!$A:$D,4,FALSE())),"")</f>
        <v/>
      </c>
      <c r="P20" s="69" t="str">
        <f>IFERROR('Izlaz COGS'!H20*(1+VLOOKUP('Izlaz COGS'!$B20,Baza!$A:$D,4,FALSE())),"")</f>
        <v/>
      </c>
      <c r="Q20" s="70">
        <f t="shared" si="3"/>
        <v>0</v>
      </c>
    </row>
    <row r="21" spans="1:17" x14ac:dyDescent="0.3">
      <c r="A21" s="1"/>
      <c r="B21" s="32" t="e">
        <f>IF(Ulaz!#REF!="","",Ulaz!#REF!)</f>
        <v>#REF!</v>
      </c>
      <c r="C21" s="67">
        <f>SUMIF(Baza!J:J,B21,Baza!K:K)</f>
        <v>0</v>
      </c>
      <c r="D21" s="68" t="str">
        <f>IFERROR('Izlaz COGS'!#REF!*(1+VLOOKUP('Izlaz COGS'!#REF!,Baza!$A:$D,4,FALSE())),"")</f>
        <v/>
      </c>
      <c r="E21" s="68" t="str">
        <f>IFERROR('Izlaz COGS'!#REF!*(1+VLOOKUP('Izlaz COGS'!#REF!,Baza!$A:$D,4,FALSE())),"")</f>
        <v/>
      </c>
      <c r="F21" s="68" t="str">
        <f>IFERROR('Izlaz COGS'!#REF!*(1+VLOOKUP('Izlaz COGS'!#REF!,Baza!$A:$D,4,FALSE())),"")</f>
        <v/>
      </c>
      <c r="G21" s="68" t="str">
        <f>IFERROR('Izlaz COGS'!#REF!*(1+VLOOKUP('Izlaz COGS'!#REF!,Baza!$A:$D,4,FALSE())),"")</f>
        <v/>
      </c>
      <c r="H21" s="68" t="str">
        <f>IFERROR('Izlaz COGS'!#REF!*(1+VLOOKUP('Izlaz COGS'!#REF!,Baza!$A:$D,4,FALSE())),"")</f>
        <v/>
      </c>
      <c r="I21" s="68" t="str">
        <f>IFERROR('Izlaz COGS'!#REF!*(1+VLOOKUP('Izlaz COGS'!#REF!,Baza!$A:$D,4,FALSE())),"")</f>
        <v/>
      </c>
      <c r="J21" s="68" t="str">
        <f>IFERROR('Izlaz COGS'!#REF!*(1+VLOOKUP('Izlaz COGS'!#REF!,Baza!$A:$D,4,FALSE())),"")</f>
        <v/>
      </c>
      <c r="K21" s="68" t="str">
        <f>IFERROR('Izlaz COGS'!#REF!*(1+VLOOKUP('Izlaz COGS'!#REF!,Baza!$A:$D,4,FALSE())),"")</f>
        <v/>
      </c>
      <c r="L21" s="68" t="str">
        <f>IFERROR('Izlaz COGS'!#REF!*(1+VLOOKUP('Izlaz COGS'!#REF!,Baza!$A:$D,4,FALSE())),"")</f>
        <v/>
      </c>
      <c r="M21" s="68" t="str">
        <f>IFERROR('Izlaz COGS'!#REF!*(1+VLOOKUP('Izlaz COGS'!#REF!,Baza!$A:$D,4,FALSE())),"")</f>
        <v/>
      </c>
      <c r="N21" s="68" t="str">
        <f>IFERROR('Izlaz COGS'!#REF!*(1+VLOOKUP('Izlaz COGS'!#REF!,Baza!$A:$D,4,FALSE())),"")</f>
        <v/>
      </c>
      <c r="O21" s="68" t="str">
        <f>IFERROR('Izlaz COGS'!#REF!*(1+VLOOKUP('Izlaz COGS'!#REF!,Baza!$A:$D,4,FALSE())),"")</f>
        <v/>
      </c>
      <c r="P21" s="69" t="str">
        <f>IFERROR('Izlaz COGS'!#REF!*(1+VLOOKUP('Izlaz COGS'!#REF!,Baza!$A:$D,4,FALSE())),"")</f>
        <v/>
      </c>
      <c r="Q21" s="70">
        <f t="shared" si="3"/>
        <v>0</v>
      </c>
    </row>
    <row r="22" spans="1:17" x14ac:dyDescent="0.3">
      <c r="A22" s="1"/>
      <c r="B22" s="32" t="str">
        <f>IF(Ulaz!B21="","",Ulaz!B21)</f>
        <v>LION D.O.O.</v>
      </c>
      <c r="C22" s="67">
        <f>SUMIF(Baza!J:J,B22,Baza!K:K)</f>
        <v>35809.08</v>
      </c>
      <c r="D22" s="68" t="str">
        <f>IFERROR('Izlaz COGS'!#REF!*(1+VLOOKUP('Izlaz COGS'!$B21,Baza!$A:$D,4,FALSE())),"")</f>
        <v/>
      </c>
      <c r="E22" s="68" t="str">
        <f>IFERROR('Izlaz COGS'!#REF!*(1+VLOOKUP('Izlaz COGS'!$B21,Baza!$A:$D,4,FALSE())),"")</f>
        <v/>
      </c>
      <c r="F22" s="68" t="str">
        <f>IFERROR('Izlaz COGS'!#REF!*(1+VLOOKUP('Izlaz COGS'!$B21,Baza!$A:$D,4,FALSE())),"")</f>
        <v/>
      </c>
      <c r="G22" s="68" t="str">
        <f>IFERROR('Izlaz COGS'!#REF!*(1+VLOOKUP('Izlaz COGS'!$B21,Baza!$A:$D,4,FALSE())),"")</f>
        <v/>
      </c>
      <c r="H22" s="68" t="str">
        <f>IFERROR('Izlaz COGS'!#REF!*(1+VLOOKUP('Izlaz COGS'!$B21,Baza!$A:$D,4,FALSE())),"")</f>
        <v/>
      </c>
      <c r="I22" s="68" t="str">
        <f>IFERROR('Izlaz COGS'!#REF!*(1+VLOOKUP('Izlaz COGS'!$B21,Baza!$A:$D,4,FALSE())),"")</f>
        <v/>
      </c>
      <c r="J22" s="68" t="str">
        <f>IFERROR('Izlaz COGS'!#REF!*(1+VLOOKUP('Izlaz COGS'!$B21,Baza!$A:$D,4,FALSE())),"")</f>
        <v/>
      </c>
      <c r="K22" s="68" t="str">
        <f>IFERROR('Izlaz COGS'!#REF!*(1+VLOOKUP('Izlaz COGS'!$B21,Baza!$A:$D,4,FALSE())),"")</f>
        <v/>
      </c>
      <c r="L22" s="68" t="str">
        <f>IFERROR('Izlaz COGS'!#REF!*(1+VLOOKUP('Izlaz COGS'!$B21,Baza!$A:$D,4,FALSE())),"")</f>
        <v/>
      </c>
      <c r="M22" s="68" t="str">
        <f>IFERROR('Izlaz COGS'!#REF!*(1+VLOOKUP('Izlaz COGS'!$B21,Baza!$A:$D,4,FALSE())),"")</f>
        <v/>
      </c>
      <c r="N22" s="68" t="str">
        <f>IFERROR('Izlaz COGS'!#REF!*(1+VLOOKUP('Izlaz COGS'!$B21,Baza!$A:$D,4,FALSE())),"")</f>
        <v/>
      </c>
      <c r="O22" s="68" t="str">
        <f>IFERROR('Izlaz COGS'!G21*(1+VLOOKUP('Izlaz COGS'!$B21,Baza!$A:$D,4,FALSE())),"")</f>
        <v/>
      </c>
      <c r="P22" s="69" t="str">
        <f>IFERROR('Izlaz COGS'!H21*(1+VLOOKUP('Izlaz COGS'!$B21,Baza!$A:$D,4,FALSE())),"")</f>
        <v/>
      </c>
      <c r="Q22" s="70">
        <f t="shared" si="3"/>
        <v>0</v>
      </c>
    </row>
    <row r="23" spans="1:17" x14ac:dyDescent="0.3">
      <c r="A23" s="1"/>
      <c r="B23" s="32" t="str">
        <f>IF(Ulaz!B22="","",Ulaz!B22)</f>
        <v>Moreno Ruiz Hnos. S.L.</v>
      </c>
      <c r="C23" s="67">
        <f>SUMIF(Baza!J:J,B23,Baza!K:K)</f>
        <v>19616.490000000002</v>
      </c>
      <c r="D23" s="68" t="str">
        <f>IFERROR('Izlaz COGS'!#REF!*(1+VLOOKUP('Izlaz COGS'!$B22,Baza!$A:$D,4,FALSE())),"")</f>
        <v/>
      </c>
      <c r="E23" s="68" t="str">
        <f>IFERROR('Izlaz COGS'!#REF!*(1+VLOOKUP('Izlaz COGS'!$B22,Baza!$A:$D,4,FALSE())),"")</f>
        <v/>
      </c>
      <c r="F23" s="68" t="str">
        <f>IFERROR('Izlaz COGS'!#REF!*(1+VLOOKUP('Izlaz COGS'!$B22,Baza!$A:$D,4,FALSE())),"")</f>
        <v/>
      </c>
      <c r="G23" s="68" t="str">
        <f>IFERROR('Izlaz COGS'!#REF!*(1+VLOOKUP('Izlaz COGS'!$B22,Baza!$A:$D,4,FALSE())),"")</f>
        <v/>
      </c>
      <c r="H23" s="68" t="str">
        <f>IFERROR('Izlaz COGS'!#REF!*(1+VLOOKUP('Izlaz COGS'!$B22,Baza!$A:$D,4,FALSE())),"")</f>
        <v/>
      </c>
      <c r="I23" s="68" t="str">
        <f>IFERROR('Izlaz COGS'!#REF!*(1+VLOOKUP('Izlaz COGS'!$B22,Baza!$A:$D,4,FALSE())),"")</f>
        <v/>
      </c>
      <c r="J23" s="68" t="str">
        <f>IFERROR('Izlaz COGS'!#REF!*(1+VLOOKUP('Izlaz COGS'!$B22,Baza!$A:$D,4,FALSE())),"")</f>
        <v/>
      </c>
      <c r="K23" s="68" t="str">
        <f>IFERROR('Izlaz COGS'!#REF!*(1+VLOOKUP('Izlaz COGS'!$B22,Baza!$A:$D,4,FALSE())),"")</f>
        <v/>
      </c>
      <c r="L23" s="68" t="str">
        <f>IFERROR('Izlaz COGS'!#REF!*(1+VLOOKUP('Izlaz COGS'!$B22,Baza!$A:$D,4,FALSE())),"")</f>
        <v/>
      </c>
      <c r="M23" s="68" t="str">
        <f>IFERROR('Izlaz COGS'!#REF!*(1+VLOOKUP('Izlaz COGS'!$B22,Baza!$A:$D,4,FALSE())),"")</f>
        <v/>
      </c>
      <c r="N23" s="68" t="str">
        <f>IFERROR('Izlaz COGS'!#REF!*(1+VLOOKUP('Izlaz COGS'!$B22,Baza!$A:$D,4,FALSE())),"")</f>
        <v/>
      </c>
      <c r="O23" s="68" t="str">
        <f>IFERROR('Izlaz COGS'!G22*(1+VLOOKUP('Izlaz COGS'!$B22,Baza!$A:$D,4,FALSE())),"")</f>
        <v/>
      </c>
      <c r="P23" s="69" t="str">
        <f>IFERROR('Izlaz COGS'!H22*(1+VLOOKUP('Izlaz COGS'!$B22,Baza!$A:$D,4,FALSE())),"")</f>
        <v/>
      </c>
      <c r="Q23" s="70">
        <f t="shared" si="3"/>
        <v>0</v>
      </c>
    </row>
    <row r="24" spans="1:17" x14ac:dyDescent="0.3">
      <c r="A24" s="1"/>
      <c r="B24" s="32" t="str">
        <f>IF(Ulaz!B23="","",Ulaz!B23)</f>
        <v>Nutrabolt Distribution Netherlands Coöpe</v>
      </c>
      <c r="C24" s="67">
        <f>SUMIF(Baza!J:J,B24,Baza!K:K)</f>
        <v>22800.12</v>
      </c>
      <c r="D24" s="68" t="str">
        <f>IFERROR('Izlaz COGS'!#REF!*(1+VLOOKUP('Izlaz COGS'!$B23,Baza!$A:$D,4,FALSE())),"")</f>
        <v/>
      </c>
      <c r="E24" s="68" t="str">
        <f>IFERROR('Izlaz COGS'!#REF!*(1+VLOOKUP('Izlaz COGS'!$B23,Baza!$A:$D,4,FALSE())),"")</f>
        <v/>
      </c>
      <c r="F24" s="68" t="str">
        <f>IFERROR('Izlaz COGS'!#REF!*(1+VLOOKUP('Izlaz COGS'!$B23,Baza!$A:$D,4,FALSE())),"")</f>
        <v/>
      </c>
      <c r="G24" s="68" t="str">
        <f>IFERROR('Izlaz COGS'!#REF!*(1+VLOOKUP('Izlaz COGS'!$B23,Baza!$A:$D,4,FALSE())),"")</f>
        <v/>
      </c>
      <c r="H24" s="68" t="str">
        <f>IFERROR('Izlaz COGS'!#REF!*(1+VLOOKUP('Izlaz COGS'!$B23,Baza!$A:$D,4,FALSE())),"")</f>
        <v/>
      </c>
      <c r="I24" s="68" t="str">
        <f>IFERROR('Izlaz COGS'!#REF!*(1+VLOOKUP('Izlaz COGS'!$B23,Baza!$A:$D,4,FALSE())),"")</f>
        <v/>
      </c>
      <c r="J24" s="68" t="str">
        <f>IFERROR('Izlaz COGS'!#REF!*(1+VLOOKUP('Izlaz COGS'!$B23,Baza!$A:$D,4,FALSE())),"")</f>
        <v/>
      </c>
      <c r="K24" s="68" t="str">
        <f>IFERROR('Izlaz COGS'!#REF!*(1+VLOOKUP('Izlaz COGS'!$B23,Baza!$A:$D,4,FALSE())),"")</f>
        <v/>
      </c>
      <c r="L24" s="68" t="str">
        <f>IFERROR('Izlaz COGS'!#REF!*(1+VLOOKUP('Izlaz COGS'!$B23,Baza!$A:$D,4,FALSE())),"")</f>
        <v/>
      </c>
      <c r="M24" s="68" t="str">
        <f>IFERROR('Izlaz COGS'!#REF!*(1+VLOOKUP('Izlaz COGS'!$B23,Baza!$A:$D,4,FALSE())),"")</f>
        <v/>
      </c>
      <c r="N24" s="68" t="str">
        <f>IFERROR('Izlaz COGS'!#REF!*(1+VLOOKUP('Izlaz COGS'!$B23,Baza!$A:$D,4,FALSE())),"")</f>
        <v/>
      </c>
      <c r="O24" s="68" t="str">
        <f>IFERROR('Izlaz COGS'!G23*(1+VLOOKUP('Izlaz COGS'!$B23,Baza!$A:$D,4,FALSE())),"")</f>
        <v/>
      </c>
      <c r="P24" s="69" t="str">
        <f>IFERROR('Izlaz COGS'!H23*(1+VLOOKUP('Izlaz COGS'!$B23,Baza!$A:$D,4,FALSE())),"")</f>
        <v/>
      </c>
      <c r="Q24" s="70">
        <f t="shared" si="3"/>
        <v>0</v>
      </c>
    </row>
    <row r="25" spans="1:17" x14ac:dyDescent="0.3">
      <c r="A25" s="1"/>
      <c r="B25" s="32" t="str">
        <f>IF(Ulaz!B24="","",Ulaz!B24)</f>
        <v>OKTAL PHARMA D.O.O.</v>
      </c>
      <c r="C25" s="67">
        <f>SUMIF(Baza!J:J,B25,Baza!K:K)</f>
        <v>58.8</v>
      </c>
      <c r="D25" s="68" t="str">
        <f>IFERROR('Izlaz COGS'!#REF!*(1+VLOOKUP('Izlaz COGS'!$B24,Baza!$A:$D,4,FALSE())),"")</f>
        <v/>
      </c>
      <c r="E25" s="68" t="str">
        <f>IFERROR('Izlaz COGS'!#REF!*(1+VLOOKUP('Izlaz COGS'!$B24,Baza!$A:$D,4,FALSE())),"")</f>
        <v/>
      </c>
      <c r="F25" s="68" t="str">
        <f>IFERROR('Izlaz COGS'!#REF!*(1+VLOOKUP('Izlaz COGS'!$B24,Baza!$A:$D,4,FALSE())),"")</f>
        <v/>
      </c>
      <c r="G25" s="68" t="str">
        <f>IFERROR('Izlaz COGS'!#REF!*(1+VLOOKUP('Izlaz COGS'!$B24,Baza!$A:$D,4,FALSE())),"")</f>
        <v/>
      </c>
      <c r="H25" s="68" t="str">
        <f>IFERROR('Izlaz COGS'!#REF!*(1+VLOOKUP('Izlaz COGS'!$B24,Baza!$A:$D,4,FALSE())),"")</f>
        <v/>
      </c>
      <c r="I25" s="68" t="str">
        <f>IFERROR('Izlaz COGS'!#REF!*(1+VLOOKUP('Izlaz COGS'!$B24,Baza!$A:$D,4,FALSE())),"")</f>
        <v/>
      </c>
      <c r="J25" s="68" t="str">
        <f>IFERROR('Izlaz COGS'!#REF!*(1+VLOOKUP('Izlaz COGS'!$B24,Baza!$A:$D,4,FALSE())),"")</f>
        <v/>
      </c>
      <c r="K25" s="68" t="str">
        <f>IFERROR('Izlaz COGS'!#REF!*(1+VLOOKUP('Izlaz COGS'!$B24,Baza!$A:$D,4,FALSE())),"")</f>
        <v/>
      </c>
      <c r="L25" s="68" t="str">
        <f>IFERROR('Izlaz COGS'!#REF!*(1+VLOOKUP('Izlaz COGS'!$B24,Baza!$A:$D,4,FALSE())),"")</f>
        <v/>
      </c>
      <c r="M25" s="68" t="str">
        <f>IFERROR('Izlaz COGS'!#REF!*(1+VLOOKUP('Izlaz COGS'!$B24,Baza!$A:$D,4,FALSE())),"")</f>
        <v/>
      </c>
      <c r="N25" s="68" t="str">
        <f>IFERROR('Izlaz COGS'!#REF!*(1+VLOOKUP('Izlaz COGS'!$B24,Baza!$A:$D,4,FALSE())),"")</f>
        <v/>
      </c>
      <c r="O25" s="68" t="str">
        <f>IFERROR('Izlaz COGS'!G24*(1+VLOOKUP('Izlaz COGS'!$B24,Baza!$A:$D,4,FALSE())),"")</f>
        <v/>
      </c>
      <c r="P25" s="69" t="str">
        <f>IFERROR('Izlaz COGS'!H24*(1+VLOOKUP('Izlaz COGS'!$B24,Baza!$A:$D,4,FALSE())),"")</f>
        <v/>
      </c>
      <c r="Q25" s="70">
        <f t="shared" si="3"/>
        <v>0</v>
      </c>
    </row>
    <row r="26" spans="1:17" x14ac:dyDescent="0.3">
      <c r="A26" s="1"/>
      <c r="B26" s="32" t="str">
        <f>IF(Ulaz!B25="","",Ulaz!B25)</f>
        <v>POWER BODY NUTRITION LTD</v>
      </c>
      <c r="C26" s="67">
        <f>SUMIF(Baza!J:J,B26,Baza!K:K)</f>
        <v>6323.43</v>
      </c>
      <c r="D26" s="68" t="str">
        <f>IFERROR('Izlaz COGS'!#REF!*(1+VLOOKUP('Izlaz COGS'!$B25,Baza!$A:$D,4,FALSE())),"")</f>
        <v/>
      </c>
      <c r="E26" s="68" t="str">
        <f>IFERROR('Izlaz COGS'!#REF!*(1+VLOOKUP('Izlaz COGS'!$B25,Baza!$A:$D,4,FALSE())),"")</f>
        <v/>
      </c>
      <c r="F26" s="68" t="str">
        <f>IFERROR('Izlaz COGS'!#REF!*(1+VLOOKUP('Izlaz COGS'!$B25,Baza!$A:$D,4,FALSE())),"")</f>
        <v/>
      </c>
      <c r="G26" s="68" t="str">
        <f>IFERROR('Izlaz COGS'!#REF!*(1+VLOOKUP('Izlaz COGS'!$B25,Baza!$A:$D,4,FALSE())),"")</f>
        <v/>
      </c>
      <c r="H26" s="68" t="str">
        <f>IFERROR('Izlaz COGS'!#REF!*(1+VLOOKUP('Izlaz COGS'!$B25,Baza!$A:$D,4,FALSE())),"")</f>
        <v/>
      </c>
      <c r="I26" s="68" t="str">
        <f>IFERROR('Izlaz COGS'!#REF!*(1+VLOOKUP('Izlaz COGS'!$B25,Baza!$A:$D,4,FALSE())),"")</f>
        <v/>
      </c>
      <c r="J26" s="68" t="str">
        <f>IFERROR('Izlaz COGS'!#REF!*(1+VLOOKUP('Izlaz COGS'!$B25,Baza!$A:$D,4,FALSE())),"")</f>
        <v/>
      </c>
      <c r="K26" s="68" t="str">
        <f>IFERROR('Izlaz COGS'!#REF!*(1+VLOOKUP('Izlaz COGS'!$B25,Baza!$A:$D,4,FALSE())),"")</f>
        <v/>
      </c>
      <c r="L26" s="68" t="str">
        <f>IFERROR('Izlaz COGS'!#REF!*(1+VLOOKUP('Izlaz COGS'!$B25,Baza!$A:$D,4,FALSE())),"")</f>
        <v/>
      </c>
      <c r="M26" s="68" t="str">
        <f>IFERROR('Izlaz COGS'!#REF!*(1+VLOOKUP('Izlaz COGS'!$B25,Baza!$A:$D,4,FALSE())),"")</f>
        <v/>
      </c>
      <c r="N26" s="68" t="str">
        <f>IFERROR('Izlaz COGS'!#REF!*(1+VLOOKUP('Izlaz COGS'!$B25,Baza!$A:$D,4,FALSE())),"")</f>
        <v/>
      </c>
      <c r="O26" s="68" t="str">
        <f>IFERROR('Izlaz COGS'!G25*(1+VLOOKUP('Izlaz COGS'!$B25,Baza!$A:$D,4,FALSE())),"")</f>
        <v/>
      </c>
      <c r="P26" s="69" t="str">
        <f>IFERROR('Izlaz COGS'!H25*(1+VLOOKUP('Izlaz COGS'!$B25,Baza!$A:$D,4,FALSE())),"")</f>
        <v/>
      </c>
      <c r="Q26" s="70">
        <f t="shared" si="3"/>
        <v>0</v>
      </c>
    </row>
    <row r="27" spans="1:17" x14ac:dyDescent="0.3">
      <c r="A27" s="1"/>
      <c r="B27" s="32" t="str">
        <f>IF(Ulaz!B26="","",Ulaz!B26)</f>
        <v>Pro Nutrition Impex S.R.L.</v>
      </c>
      <c r="C27" s="67">
        <f>SUMIF(Baza!J:J,B27,Baza!K:K)</f>
        <v>52282.29</v>
      </c>
      <c r="D27" s="68" t="str">
        <f>IFERROR('Izlaz COGS'!#REF!*(1+VLOOKUP('Izlaz COGS'!$B26,Baza!$A:$D,4,FALSE())),"")</f>
        <v/>
      </c>
      <c r="E27" s="68" t="str">
        <f>IFERROR('Izlaz COGS'!#REF!*(1+VLOOKUP('Izlaz COGS'!$B26,Baza!$A:$D,4,FALSE())),"")</f>
        <v/>
      </c>
      <c r="F27" s="68" t="str">
        <f>IFERROR('Izlaz COGS'!#REF!*(1+VLOOKUP('Izlaz COGS'!$B26,Baza!$A:$D,4,FALSE())),"")</f>
        <v/>
      </c>
      <c r="G27" s="68" t="str">
        <f>IFERROR('Izlaz COGS'!#REF!*(1+VLOOKUP('Izlaz COGS'!$B26,Baza!$A:$D,4,FALSE())),"")</f>
        <v/>
      </c>
      <c r="H27" s="68" t="str">
        <f>IFERROR('Izlaz COGS'!#REF!*(1+VLOOKUP('Izlaz COGS'!$B26,Baza!$A:$D,4,FALSE())),"")</f>
        <v/>
      </c>
      <c r="I27" s="68" t="str">
        <f>IFERROR('Izlaz COGS'!#REF!*(1+VLOOKUP('Izlaz COGS'!$B26,Baza!$A:$D,4,FALSE())),"")</f>
        <v/>
      </c>
      <c r="J27" s="68" t="str">
        <f>IFERROR('Izlaz COGS'!#REF!*(1+VLOOKUP('Izlaz COGS'!$B26,Baza!$A:$D,4,FALSE())),"")</f>
        <v/>
      </c>
      <c r="K27" s="68" t="str">
        <f>IFERROR('Izlaz COGS'!#REF!*(1+VLOOKUP('Izlaz COGS'!$B26,Baza!$A:$D,4,FALSE())),"")</f>
        <v/>
      </c>
      <c r="L27" s="68" t="str">
        <f>IFERROR('Izlaz COGS'!#REF!*(1+VLOOKUP('Izlaz COGS'!$B26,Baza!$A:$D,4,FALSE())),"")</f>
        <v/>
      </c>
      <c r="M27" s="68" t="str">
        <f>IFERROR('Izlaz COGS'!#REF!*(1+VLOOKUP('Izlaz COGS'!$B26,Baza!$A:$D,4,FALSE())),"")</f>
        <v/>
      </c>
      <c r="N27" s="68" t="str">
        <f>IFERROR('Izlaz COGS'!#REF!*(1+VLOOKUP('Izlaz COGS'!$B26,Baza!$A:$D,4,FALSE())),"")</f>
        <v/>
      </c>
      <c r="O27" s="68" t="str">
        <f>IFERROR('Izlaz COGS'!G26*(1+VLOOKUP('Izlaz COGS'!$B26,Baza!$A:$D,4,FALSE())),"")</f>
        <v/>
      </c>
      <c r="P27" s="69" t="str">
        <f>IFERROR('Izlaz COGS'!H26*(1+VLOOKUP('Izlaz COGS'!$B26,Baza!$A:$D,4,FALSE())),"")</f>
        <v/>
      </c>
      <c r="Q27" s="70">
        <f t="shared" si="3"/>
        <v>0</v>
      </c>
    </row>
    <row r="28" spans="1:17" x14ac:dyDescent="0.3">
      <c r="A28" s="1"/>
      <c r="B28" s="32" t="str">
        <f>IF(Ulaz!B27="","",Ulaz!B27)</f>
        <v xml:space="preserve">ProfitnessCentury </v>
      </c>
      <c r="C28" s="67">
        <f>SUMIF(Baza!J:J,B28,Baza!K:K)</f>
        <v>454.49</v>
      </c>
      <c r="D28" s="68" t="str">
        <f>IFERROR('Izlaz COGS'!#REF!*(1+VLOOKUP('Izlaz COGS'!$B27,Baza!$A:$D,4,FALSE())),"")</f>
        <v/>
      </c>
      <c r="E28" s="68" t="str">
        <f>IFERROR('Izlaz COGS'!#REF!*(1+VLOOKUP('Izlaz COGS'!$B27,Baza!$A:$D,4,FALSE())),"")</f>
        <v/>
      </c>
      <c r="F28" s="68" t="str">
        <f>IFERROR('Izlaz COGS'!#REF!*(1+VLOOKUP('Izlaz COGS'!$B27,Baza!$A:$D,4,FALSE())),"")</f>
        <v/>
      </c>
      <c r="G28" s="68" t="str">
        <f>IFERROR('Izlaz COGS'!#REF!*(1+VLOOKUP('Izlaz COGS'!$B27,Baza!$A:$D,4,FALSE())),"")</f>
        <v/>
      </c>
      <c r="H28" s="68" t="str">
        <f>IFERROR('Izlaz COGS'!#REF!*(1+VLOOKUP('Izlaz COGS'!$B27,Baza!$A:$D,4,FALSE())),"")</f>
        <v/>
      </c>
      <c r="I28" s="68" t="str">
        <f>IFERROR('Izlaz COGS'!#REF!*(1+VLOOKUP('Izlaz COGS'!$B27,Baza!$A:$D,4,FALSE())),"")</f>
        <v/>
      </c>
      <c r="J28" s="68" t="str">
        <f>IFERROR('Izlaz COGS'!#REF!*(1+VLOOKUP('Izlaz COGS'!$B27,Baza!$A:$D,4,FALSE())),"")</f>
        <v/>
      </c>
      <c r="K28" s="68" t="str">
        <f>IFERROR('Izlaz COGS'!#REF!*(1+VLOOKUP('Izlaz COGS'!$B27,Baza!$A:$D,4,FALSE())),"")</f>
        <v/>
      </c>
      <c r="L28" s="68" t="str">
        <f>IFERROR('Izlaz COGS'!#REF!*(1+VLOOKUP('Izlaz COGS'!$B27,Baza!$A:$D,4,FALSE())),"")</f>
        <v/>
      </c>
      <c r="M28" s="68" t="str">
        <f>IFERROR('Izlaz COGS'!#REF!*(1+VLOOKUP('Izlaz COGS'!$B27,Baza!$A:$D,4,FALSE())),"")</f>
        <v/>
      </c>
      <c r="N28" s="68" t="str">
        <f>IFERROR('Izlaz COGS'!#REF!*(1+VLOOKUP('Izlaz COGS'!$B27,Baza!$A:$D,4,FALSE())),"")</f>
        <v/>
      </c>
      <c r="O28" s="68" t="str">
        <f>IFERROR('Izlaz COGS'!G27*(1+VLOOKUP('Izlaz COGS'!$B27,Baza!$A:$D,4,FALSE())),"")</f>
        <v/>
      </c>
      <c r="P28" s="69" t="str">
        <f>IFERROR('Izlaz COGS'!H27*(1+VLOOKUP('Izlaz COGS'!$B27,Baza!$A:$D,4,FALSE())),"")</f>
        <v/>
      </c>
      <c r="Q28" s="70">
        <f t="shared" si="3"/>
        <v>0</v>
      </c>
    </row>
    <row r="29" spans="1:17" x14ac:dyDescent="0.3">
      <c r="A29" s="1"/>
      <c r="B29" s="32" t="str">
        <f>IF(Ulaz!B28="","",Ulaz!B28)</f>
        <v>QNT S.A.</v>
      </c>
      <c r="C29" s="67">
        <f>SUMIF(Baza!J:J,B29,Baza!K:K)</f>
        <v>18177.36</v>
      </c>
      <c r="D29" s="68" t="str">
        <f>IFERROR('Izlaz COGS'!#REF!*(1+VLOOKUP('Izlaz COGS'!$B28,Baza!$A:$D,4,FALSE())),"")</f>
        <v/>
      </c>
      <c r="E29" s="68" t="str">
        <f>IFERROR('Izlaz COGS'!#REF!*(1+VLOOKUP('Izlaz COGS'!$B28,Baza!$A:$D,4,FALSE())),"")</f>
        <v/>
      </c>
      <c r="F29" s="68" t="str">
        <f>IFERROR('Izlaz COGS'!#REF!*(1+VLOOKUP('Izlaz COGS'!$B28,Baza!$A:$D,4,FALSE())),"")</f>
        <v/>
      </c>
      <c r="G29" s="68" t="str">
        <f>IFERROR('Izlaz COGS'!#REF!*(1+VLOOKUP('Izlaz COGS'!$B28,Baza!$A:$D,4,FALSE())),"")</f>
        <v/>
      </c>
      <c r="H29" s="68" t="str">
        <f>IFERROR('Izlaz COGS'!#REF!*(1+VLOOKUP('Izlaz COGS'!$B28,Baza!$A:$D,4,FALSE())),"")</f>
        <v/>
      </c>
      <c r="I29" s="68" t="str">
        <f>IFERROR('Izlaz COGS'!#REF!*(1+VLOOKUP('Izlaz COGS'!$B28,Baza!$A:$D,4,FALSE())),"")</f>
        <v/>
      </c>
      <c r="J29" s="68" t="str">
        <f>IFERROR('Izlaz COGS'!#REF!*(1+VLOOKUP('Izlaz COGS'!$B28,Baza!$A:$D,4,FALSE())),"")</f>
        <v/>
      </c>
      <c r="K29" s="68" t="str">
        <f>IFERROR('Izlaz COGS'!#REF!*(1+VLOOKUP('Izlaz COGS'!$B28,Baza!$A:$D,4,FALSE())),"")</f>
        <v/>
      </c>
      <c r="L29" s="68" t="str">
        <f>IFERROR('Izlaz COGS'!#REF!*(1+VLOOKUP('Izlaz COGS'!$B28,Baza!$A:$D,4,FALSE())),"")</f>
        <v/>
      </c>
      <c r="M29" s="68" t="str">
        <f>IFERROR('Izlaz COGS'!#REF!*(1+VLOOKUP('Izlaz COGS'!$B28,Baza!$A:$D,4,FALSE())),"")</f>
        <v/>
      </c>
      <c r="N29" s="68" t="str">
        <f>IFERROR('Izlaz COGS'!#REF!*(1+VLOOKUP('Izlaz COGS'!$B28,Baza!$A:$D,4,FALSE())),"")</f>
        <v/>
      </c>
      <c r="O29" s="68" t="str">
        <f>IFERROR('Izlaz COGS'!G28*(1+VLOOKUP('Izlaz COGS'!$B28,Baza!$A:$D,4,FALSE())),"")</f>
        <v/>
      </c>
      <c r="P29" s="69" t="str">
        <f>IFERROR('Izlaz COGS'!H28*(1+VLOOKUP('Izlaz COGS'!$B28,Baza!$A:$D,4,FALSE())),"")</f>
        <v/>
      </c>
      <c r="Q29" s="70">
        <f t="shared" si="3"/>
        <v>0</v>
      </c>
    </row>
    <row r="30" spans="1:17" x14ac:dyDescent="0.3">
      <c r="A30" s="1"/>
      <c r="B30" s="32" t="str">
        <f>IF(Ulaz!B29="","",Ulaz!B29)</f>
        <v>Spomet sp.j.</v>
      </c>
      <c r="C30" s="67">
        <f>SUMIF(Baza!J:J,B30,Baza!K:K)</f>
        <v>7128.15</v>
      </c>
      <c r="D30" s="68" t="str">
        <f>IFERROR('Izlaz COGS'!#REF!*(1+VLOOKUP('Izlaz COGS'!$B29,Baza!$A:$D,4,FALSE())),"")</f>
        <v/>
      </c>
      <c r="E30" s="68" t="str">
        <f>IFERROR('Izlaz COGS'!#REF!*(1+VLOOKUP('Izlaz COGS'!$B29,Baza!$A:$D,4,FALSE())),"")</f>
        <v/>
      </c>
      <c r="F30" s="68" t="str">
        <f>IFERROR('Izlaz COGS'!#REF!*(1+VLOOKUP('Izlaz COGS'!$B29,Baza!$A:$D,4,FALSE())),"")</f>
        <v/>
      </c>
      <c r="G30" s="68" t="str">
        <f>IFERROR('Izlaz COGS'!#REF!*(1+VLOOKUP('Izlaz COGS'!$B29,Baza!$A:$D,4,FALSE())),"")</f>
        <v/>
      </c>
      <c r="H30" s="68" t="str">
        <f>IFERROR('Izlaz COGS'!#REF!*(1+VLOOKUP('Izlaz COGS'!$B29,Baza!$A:$D,4,FALSE())),"")</f>
        <v/>
      </c>
      <c r="I30" s="68" t="str">
        <f>IFERROR('Izlaz COGS'!#REF!*(1+VLOOKUP('Izlaz COGS'!$B29,Baza!$A:$D,4,FALSE())),"")</f>
        <v/>
      </c>
      <c r="J30" s="68" t="str">
        <f>IFERROR('Izlaz COGS'!#REF!*(1+VLOOKUP('Izlaz COGS'!$B29,Baza!$A:$D,4,FALSE())),"")</f>
        <v/>
      </c>
      <c r="K30" s="68" t="str">
        <f>IFERROR('Izlaz COGS'!#REF!*(1+VLOOKUP('Izlaz COGS'!$B29,Baza!$A:$D,4,FALSE())),"")</f>
        <v/>
      </c>
      <c r="L30" s="68" t="str">
        <f>IFERROR('Izlaz COGS'!#REF!*(1+VLOOKUP('Izlaz COGS'!$B29,Baza!$A:$D,4,FALSE())),"")</f>
        <v/>
      </c>
      <c r="M30" s="68" t="str">
        <f>IFERROR('Izlaz COGS'!#REF!*(1+VLOOKUP('Izlaz COGS'!$B29,Baza!$A:$D,4,FALSE())),"")</f>
        <v/>
      </c>
      <c r="N30" s="68" t="str">
        <f>IFERROR('Izlaz COGS'!#REF!*(1+VLOOKUP('Izlaz COGS'!$B29,Baza!$A:$D,4,FALSE())),"")</f>
        <v/>
      </c>
      <c r="O30" s="68" t="str">
        <f>IFERROR('Izlaz COGS'!G29*(1+VLOOKUP('Izlaz COGS'!$B29,Baza!$A:$D,4,FALSE())),"")</f>
        <v/>
      </c>
      <c r="P30" s="69" t="str">
        <f>IFERROR('Izlaz COGS'!H29*(1+VLOOKUP('Izlaz COGS'!$B29,Baza!$A:$D,4,FALSE())),"")</f>
        <v/>
      </c>
      <c r="Q30" s="70">
        <f t="shared" si="3"/>
        <v>0</v>
      </c>
    </row>
    <row r="31" spans="1:17" x14ac:dyDescent="0.3">
      <c r="A31" s="1"/>
      <c r="B31" s="32" t="str">
        <f>IF(Ulaz!B30="","",Ulaz!B30)</f>
        <v xml:space="preserve">VITARGO AB </v>
      </c>
      <c r="C31" s="67">
        <f>SUMIF(Baza!J:J,B31,Baza!K:K)</f>
        <v>229.84</v>
      </c>
      <c r="D31" s="68" t="str">
        <f>IFERROR('Izlaz COGS'!#REF!*(1+VLOOKUP('Izlaz COGS'!$B30,Baza!$A:$D,4,FALSE())),"")</f>
        <v/>
      </c>
      <c r="E31" s="68" t="str">
        <f>IFERROR('Izlaz COGS'!#REF!*(1+VLOOKUP('Izlaz COGS'!$B30,Baza!$A:$D,4,FALSE())),"")</f>
        <v/>
      </c>
      <c r="F31" s="68" t="str">
        <f>IFERROR('Izlaz COGS'!#REF!*(1+VLOOKUP('Izlaz COGS'!$B30,Baza!$A:$D,4,FALSE())),"")</f>
        <v/>
      </c>
      <c r="G31" s="68" t="str">
        <f>IFERROR('Izlaz COGS'!#REF!*(1+VLOOKUP('Izlaz COGS'!$B30,Baza!$A:$D,4,FALSE())),"")</f>
        <v/>
      </c>
      <c r="H31" s="68" t="str">
        <f>IFERROR('Izlaz COGS'!#REF!*(1+VLOOKUP('Izlaz COGS'!$B30,Baza!$A:$D,4,FALSE())),"")</f>
        <v/>
      </c>
      <c r="I31" s="68" t="str">
        <f>IFERROR('Izlaz COGS'!#REF!*(1+VLOOKUP('Izlaz COGS'!$B30,Baza!$A:$D,4,FALSE())),"")</f>
        <v/>
      </c>
      <c r="J31" s="68" t="str">
        <f>IFERROR('Izlaz COGS'!#REF!*(1+VLOOKUP('Izlaz COGS'!$B30,Baza!$A:$D,4,FALSE())),"")</f>
        <v/>
      </c>
      <c r="K31" s="68" t="str">
        <f>IFERROR('Izlaz COGS'!#REF!*(1+VLOOKUP('Izlaz COGS'!$B30,Baza!$A:$D,4,FALSE())),"")</f>
        <v/>
      </c>
      <c r="L31" s="68" t="str">
        <f>IFERROR('Izlaz COGS'!#REF!*(1+VLOOKUP('Izlaz COGS'!$B30,Baza!$A:$D,4,FALSE())),"")</f>
        <v/>
      </c>
      <c r="M31" s="68" t="str">
        <f>IFERROR('Izlaz COGS'!#REF!*(1+VLOOKUP('Izlaz COGS'!$B30,Baza!$A:$D,4,FALSE())),"")</f>
        <v/>
      </c>
      <c r="N31" s="68" t="str">
        <f>IFERROR('Izlaz COGS'!#REF!*(1+VLOOKUP('Izlaz COGS'!$B30,Baza!$A:$D,4,FALSE())),"")</f>
        <v/>
      </c>
      <c r="O31" s="68" t="str">
        <f>IFERROR('Izlaz COGS'!G30*(1+VLOOKUP('Izlaz COGS'!$B30,Baza!$A:$D,4,FALSE())),"")</f>
        <v/>
      </c>
      <c r="P31" s="69" t="str">
        <f>IFERROR('Izlaz COGS'!H30*(1+VLOOKUP('Izlaz COGS'!$B30,Baza!$A:$D,4,FALSE())),"")</f>
        <v/>
      </c>
      <c r="Q31" s="70">
        <f t="shared" si="3"/>
        <v>0</v>
      </c>
    </row>
    <row r="32" spans="1:17" x14ac:dyDescent="0.3">
      <c r="A32" s="1"/>
      <c r="B32" s="32" t="str">
        <f>IF(Ulaz!B31="","",Ulaz!B31)</f>
        <v>THG NUTRITION LIMITED</v>
      </c>
      <c r="C32" s="67">
        <f>SUMIF(Baza!J:J,B32,Baza!K:K)</f>
        <v>21774.66</v>
      </c>
      <c r="D32" s="68" t="str">
        <f>IFERROR('Izlaz COGS'!#REF!*(1+VLOOKUP('Izlaz COGS'!$B31,Baza!$A:$D,4,FALSE())),"")</f>
        <v/>
      </c>
      <c r="E32" s="68" t="str">
        <f>IFERROR('Izlaz COGS'!#REF!*(1+VLOOKUP('Izlaz COGS'!$B31,Baza!$A:$D,4,FALSE())),"")</f>
        <v/>
      </c>
      <c r="F32" s="68" t="str">
        <f>IFERROR('Izlaz COGS'!#REF!*(1+VLOOKUP('Izlaz COGS'!$B31,Baza!$A:$D,4,FALSE())),"")</f>
        <v/>
      </c>
      <c r="G32" s="68" t="str">
        <f>IFERROR('Izlaz COGS'!#REF!*(1+VLOOKUP('Izlaz COGS'!$B31,Baza!$A:$D,4,FALSE())),"")</f>
        <v/>
      </c>
      <c r="H32" s="68" t="str">
        <f>IFERROR('Izlaz COGS'!#REF!*(1+VLOOKUP('Izlaz COGS'!$B31,Baza!$A:$D,4,FALSE())),"")</f>
        <v/>
      </c>
      <c r="I32" s="68" t="str">
        <f>IFERROR('Izlaz COGS'!#REF!*(1+VLOOKUP('Izlaz COGS'!$B31,Baza!$A:$D,4,FALSE())),"")</f>
        <v/>
      </c>
      <c r="J32" s="68" t="str">
        <f>IFERROR('Izlaz COGS'!#REF!*(1+VLOOKUP('Izlaz COGS'!$B31,Baza!$A:$D,4,FALSE())),"")</f>
        <v/>
      </c>
      <c r="K32" s="68" t="str">
        <f>IFERROR('Izlaz COGS'!#REF!*(1+VLOOKUP('Izlaz COGS'!$B31,Baza!$A:$D,4,FALSE())),"")</f>
        <v/>
      </c>
      <c r="L32" s="68" t="str">
        <f>IFERROR('Izlaz COGS'!#REF!*(1+VLOOKUP('Izlaz COGS'!$B31,Baza!$A:$D,4,FALSE())),"")</f>
        <v/>
      </c>
      <c r="M32" s="68" t="str">
        <f>IFERROR('Izlaz COGS'!#REF!*(1+VLOOKUP('Izlaz COGS'!$B31,Baza!$A:$D,4,FALSE())),"")</f>
        <v/>
      </c>
      <c r="N32" s="68" t="str">
        <f>IFERROR('Izlaz COGS'!#REF!*(1+VLOOKUP('Izlaz COGS'!$B31,Baza!$A:$D,4,FALSE())),"")</f>
        <v/>
      </c>
      <c r="O32" s="68" t="str">
        <f>IFERROR('Izlaz COGS'!G31*(1+VLOOKUP('Izlaz COGS'!$B31,Baza!$A:$D,4,FALSE())),"")</f>
        <v/>
      </c>
      <c r="P32" s="69" t="str">
        <f>IFERROR('Izlaz COGS'!H31*(1+VLOOKUP('Izlaz COGS'!$B31,Baza!$A:$D,4,FALSE())),"")</f>
        <v/>
      </c>
      <c r="Q32" s="70">
        <f t="shared" si="3"/>
        <v>0</v>
      </c>
    </row>
    <row r="33" spans="1:17" x14ac:dyDescent="0.3">
      <c r="A33" s="1"/>
      <c r="B33" s="32" t="str">
        <f>IF(Ulaz!B32="","",Ulaz!B32)</f>
        <v>Vitamin Well AB</v>
      </c>
      <c r="C33" s="67">
        <f>SUMIF(Baza!J:J,B33,Baza!K:K)</f>
        <v>22729.86</v>
      </c>
      <c r="D33" s="68" t="str">
        <f>IFERROR('Izlaz COGS'!#REF!*(1+VLOOKUP('Izlaz COGS'!$B32,Baza!$A:$D,4,FALSE())),"")</f>
        <v/>
      </c>
      <c r="E33" s="68" t="str">
        <f>IFERROR('Izlaz COGS'!#REF!*(1+VLOOKUP('Izlaz COGS'!$B32,Baza!$A:$D,4,FALSE())),"")</f>
        <v/>
      </c>
      <c r="F33" s="68" t="str">
        <f>IFERROR('Izlaz COGS'!#REF!*(1+VLOOKUP('Izlaz COGS'!$B32,Baza!$A:$D,4,FALSE())),"")</f>
        <v/>
      </c>
      <c r="G33" s="68" t="str">
        <f>IFERROR('Izlaz COGS'!#REF!*(1+VLOOKUP('Izlaz COGS'!$B32,Baza!$A:$D,4,FALSE())),"")</f>
        <v/>
      </c>
      <c r="H33" s="68" t="str">
        <f>IFERROR('Izlaz COGS'!#REF!*(1+VLOOKUP('Izlaz COGS'!$B32,Baza!$A:$D,4,FALSE())),"")</f>
        <v/>
      </c>
      <c r="I33" s="68" t="str">
        <f>IFERROR('Izlaz COGS'!#REF!*(1+VLOOKUP('Izlaz COGS'!$B32,Baza!$A:$D,4,FALSE())),"")</f>
        <v/>
      </c>
      <c r="J33" s="68" t="str">
        <f>IFERROR('Izlaz COGS'!#REF!*(1+VLOOKUP('Izlaz COGS'!$B32,Baza!$A:$D,4,FALSE())),"")</f>
        <v/>
      </c>
      <c r="K33" s="68" t="str">
        <f>IFERROR('Izlaz COGS'!#REF!*(1+VLOOKUP('Izlaz COGS'!$B32,Baza!$A:$D,4,FALSE())),"")</f>
        <v/>
      </c>
      <c r="L33" s="68" t="str">
        <f>IFERROR('Izlaz COGS'!#REF!*(1+VLOOKUP('Izlaz COGS'!$B32,Baza!$A:$D,4,FALSE())),"")</f>
        <v/>
      </c>
      <c r="M33" s="68" t="str">
        <f>IFERROR('Izlaz COGS'!#REF!*(1+VLOOKUP('Izlaz COGS'!$B32,Baza!$A:$D,4,FALSE())),"")</f>
        <v/>
      </c>
      <c r="N33" s="68" t="str">
        <f>IFERROR('Izlaz COGS'!#REF!*(1+VLOOKUP('Izlaz COGS'!$B32,Baza!$A:$D,4,FALSE())),"")</f>
        <v/>
      </c>
      <c r="O33" s="68" t="str">
        <f>IFERROR('Izlaz COGS'!G32*(1+VLOOKUP('Izlaz COGS'!$B32,Baza!$A:$D,4,FALSE())),"")</f>
        <v/>
      </c>
      <c r="P33" s="69" t="str">
        <f>IFERROR('Izlaz COGS'!H32*(1+VLOOKUP('Izlaz COGS'!$B32,Baza!$A:$D,4,FALSE())),"")</f>
        <v/>
      </c>
      <c r="Q33" s="70">
        <f t="shared" si="3"/>
        <v>0</v>
      </c>
    </row>
    <row r="34" spans="1:17" x14ac:dyDescent="0.3">
      <c r="A34" s="1"/>
      <c r="B34" s="32" t="str">
        <f>IF(Ulaz!B33="","",Ulaz!B33)</f>
        <v>VODA 902 d.o.o.</v>
      </c>
      <c r="C34" s="67">
        <f>SUMIF(Baza!J:J,B34,Baza!K:K)</f>
        <v>1916.2</v>
      </c>
      <c r="D34" s="68" t="str">
        <f>IFERROR('Izlaz COGS'!#REF!*(1+VLOOKUP('Izlaz COGS'!$B33,Baza!$A:$D,4,FALSE())),"")</f>
        <v/>
      </c>
      <c r="E34" s="68" t="str">
        <f>IFERROR('Izlaz COGS'!#REF!*(1+VLOOKUP('Izlaz COGS'!$B33,Baza!$A:$D,4,FALSE())),"")</f>
        <v/>
      </c>
      <c r="F34" s="68" t="str">
        <f>IFERROR('Izlaz COGS'!#REF!*(1+VLOOKUP('Izlaz COGS'!$B33,Baza!$A:$D,4,FALSE())),"")</f>
        <v/>
      </c>
      <c r="G34" s="68" t="str">
        <f>IFERROR('Izlaz COGS'!#REF!*(1+VLOOKUP('Izlaz COGS'!$B33,Baza!$A:$D,4,FALSE())),"")</f>
        <v/>
      </c>
      <c r="H34" s="68" t="str">
        <f>IFERROR('Izlaz COGS'!#REF!*(1+VLOOKUP('Izlaz COGS'!$B33,Baza!$A:$D,4,FALSE())),"")</f>
        <v/>
      </c>
      <c r="I34" s="68" t="str">
        <f>IFERROR('Izlaz COGS'!#REF!*(1+VLOOKUP('Izlaz COGS'!$B33,Baza!$A:$D,4,FALSE())),"")</f>
        <v/>
      </c>
      <c r="J34" s="68" t="str">
        <f>IFERROR('Izlaz COGS'!#REF!*(1+VLOOKUP('Izlaz COGS'!$B33,Baza!$A:$D,4,FALSE())),"")</f>
        <v/>
      </c>
      <c r="K34" s="68" t="str">
        <f>IFERROR('Izlaz COGS'!#REF!*(1+VLOOKUP('Izlaz COGS'!$B33,Baza!$A:$D,4,FALSE())),"")</f>
        <v/>
      </c>
      <c r="L34" s="68" t="str">
        <f>IFERROR('Izlaz COGS'!#REF!*(1+VLOOKUP('Izlaz COGS'!$B33,Baza!$A:$D,4,FALSE())),"")</f>
        <v/>
      </c>
      <c r="M34" s="68" t="str">
        <f>IFERROR('Izlaz COGS'!#REF!*(1+VLOOKUP('Izlaz COGS'!$B33,Baza!$A:$D,4,FALSE())),"")</f>
        <v/>
      </c>
      <c r="N34" s="68" t="str">
        <f>IFERROR('Izlaz COGS'!#REF!*(1+VLOOKUP('Izlaz COGS'!$B33,Baza!$A:$D,4,FALSE())),"")</f>
        <v/>
      </c>
      <c r="O34" s="68" t="str">
        <f>IFERROR('Izlaz COGS'!G33*(1+VLOOKUP('Izlaz COGS'!$B33,Baza!$A:$D,4,FALSE())),"")</f>
        <v/>
      </c>
      <c r="P34" s="69" t="str">
        <f>IFERROR('Izlaz COGS'!H33*(1+VLOOKUP('Izlaz COGS'!$B33,Baza!$A:$D,4,FALSE())),"")</f>
        <v/>
      </c>
      <c r="Q34" s="70">
        <f t="shared" si="3"/>
        <v>0</v>
      </c>
    </row>
    <row r="35" spans="1:17" x14ac:dyDescent="0.3">
      <c r="A35" s="1"/>
      <c r="B35" s="32" t="str">
        <f>IF(Ulaz!B34="","",Ulaz!B34)</f>
        <v>TS Lab d.o.o.</v>
      </c>
      <c r="C35" s="67">
        <f>SUMIF(Baza!J:J,B35,Baza!K:K)</f>
        <v>3649.59</v>
      </c>
      <c r="D35" s="68" t="str">
        <f>IFERROR('Izlaz COGS'!#REF!*(1+VLOOKUP('Izlaz COGS'!$B34,Baza!$A:$D,4,FALSE())),"")</f>
        <v/>
      </c>
      <c r="E35" s="68" t="str">
        <f>IFERROR('Izlaz COGS'!#REF!*(1+VLOOKUP('Izlaz COGS'!$B34,Baza!$A:$D,4,FALSE())),"")</f>
        <v/>
      </c>
      <c r="F35" s="68" t="str">
        <f>IFERROR('Izlaz COGS'!#REF!*(1+VLOOKUP('Izlaz COGS'!$B34,Baza!$A:$D,4,FALSE())),"")</f>
        <v/>
      </c>
      <c r="G35" s="68" t="str">
        <f>IFERROR('Izlaz COGS'!#REF!*(1+VLOOKUP('Izlaz COGS'!$B34,Baza!$A:$D,4,FALSE())),"")</f>
        <v/>
      </c>
      <c r="H35" s="68" t="str">
        <f>IFERROR('Izlaz COGS'!#REF!*(1+VLOOKUP('Izlaz COGS'!$B34,Baza!$A:$D,4,FALSE())),"")</f>
        <v/>
      </c>
      <c r="I35" s="68" t="str">
        <f>IFERROR('Izlaz COGS'!#REF!*(1+VLOOKUP('Izlaz COGS'!$B34,Baza!$A:$D,4,FALSE())),"")</f>
        <v/>
      </c>
      <c r="J35" s="68" t="str">
        <f>IFERROR('Izlaz COGS'!#REF!*(1+VLOOKUP('Izlaz COGS'!$B34,Baza!$A:$D,4,FALSE())),"")</f>
        <v/>
      </c>
      <c r="K35" s="68" t="str">
        <f>IFERROR('Izlaz COGS'!#REF!*(1+VLOOKUP('Izlaz COGS'!$B34,Baza!$A:$D,4,FALSE())),"")</f>
        <v/>
      </c>
      <c r="L35" s="68" t="str">
        <f>IFERROR('Izlaz COGS'!#REF!*(1+VLOOKUP('Izlaz COGS'!$B34,Baza!$A:$D,4,FALSE())),"")</f>
        <v/>
      </c>
      <c r="M35" s="68" t="str">
        <f>IFERROR('Izlaz COGS'!#REF!*(1+VLOOKUP('Izlaz COGS'!$B34,Baza!$A:$D,4,FALSE())),"")</f>
        <v/>
      </c>
      <c r="N35" s="68" t="str">
        <f>IFERROR('Izlaz COGS'!#REF!*(1+VLOOKUP('Izlaz COGS'!$B34,Baza!$A:$D,4,FALSE())),"")</f>
        <v/>
      </c>
      <c r="O35" s="68" t="str">
        <f>IFERROR('Izlaz COGS'!G34*(1+VLOOKUP('Izlaz COGS'!$B34,Baza!$A:$D,4,FALSE())),"")</f>
        <v/>
      </c>
      <c r="P35" s="69" t="str">
        <f>IFERROR('Izlaz COGS'!H34*(1+VLOOKUP('Izlaz COGS'!$B34,Baza!$A:$D,4,FALSE())),"")</f>
        <v/>
      </c>
      <c r="Q35" s="70">
        <f t="shared" si="3"/>
        <v>0</v>
      </c>
    </row>
    <row r="36" spans="1:17" x14ac:dyDescent="0.3">
      <c r="A36" s="1"/>
      <c r="B36" s="32" t="str">
        <f>IF(Ulaz!B35="","",Ulaz!B35)</f>
        <v>EMPWR BV</v>
      </c>
      <c r="C36" s="67">
        <f>SUMIF(Baza!J:J,B36,Baza!K:K)</f>
        <v>383994.64</v>
      </c>
      <c r="D36" s="68" t="str">
        <f>IFERROR('Izlaz COGS'!#REF!*(1+VLOOKUP('Izlaz COGS'!$B35,Baza!$A:$D,4,FALSE())),"")</f>
        <v/>
      </c>
      <c r="E36" s="68" t="str">
        <f>IFERROR('Izlaz COGS'!#REF!*(1+VLOOKUP('Izlaz COGS'!$B35,Baza!$A:$D,4,FALSE())),"")</f>
        <v/>
      </c>
      <c r="F36" s="68" t="str">
        <f>IFERROR('Izlaz COGS'!#REF!*(1+VLOOKUP('Izlaz COGS'!$B35,Baza!$A:$D,4,FALSE())),"")</f>
        <v/>
      </c>
      <c r="G36" s="68" t="str">
        <f>IFERROR('Izlaz COGS'!#REF!*(1+VLOOKUP('Izlaz COGS'!$B35,Baza!$A:$D,4,FALSE())),"")</f>
        <v/>
      </c>
      <c r="H36" s="68" t="str">
        <f>IFERROR('Izlaz COGS'!#REF!*(1+VLOOKUP('Izlaz COGS'!$B35,Baza!$A:$D,4,FALSE())),"")</f>
        <v/>
      </c>
      <c r="I36" s="68" t="str">
        <f>IFERROR('Izlaz COGS'!#REF!*(1+VLOOKUP('Izlaz COGS'!$B35,Baza!$A:$D,4,FALSE())),"")</f>
        <v/>
      </c>
      <c r="J36" s="68" t="str">
        <f>IFERROR('Izlaz COGS'!#REF!*(1+VLOOKUP('Izlaz COGS'!$B35,Baza!$A:$D,4,FALSE())),"")</f>
        <v/>
      </c>
      <c r="K36" s="68" t="str">
        <f>IFERROR('Izlaz COGS'!#REF!*(1+VLOOKUP('Izlaz COGS'!$B35,Baza!$A:$D,4,FALSE())),"")</f>
        <v/>
      </c>
      <c r="L36" s="68" t="str">
        <f>IFERROR('Izlaz COGS'!#REF!*(1+VLOOKUP('Izlaz COGS'!$B35,Baza!$A:$D,4,FALSE())),"")</f>
        <v/>
      </c>
      <c r="M36" s="68" t="str">
        <f>IFERROR('Izlaz COGS'!#REF!*(1+VLOOKUP('Izlaz COGS'!$B35,Baza!$A:$D,4,FALSE())),"")</f>
        <v/>
      </c>
      <c r="N36" s="68" t="str">
        <f>IFERROR('Izlaz COGS'!#REF!*(1+VLOOKUP('Izlaz COGS'!$B35,Baza!$A:$D,4,FALSE())),"")</f>
        <v/>
      </c>
      <c r="O36" s="68" t="str">
        <f>IFERROR('Izlaz COGS'!G35*(1+VLOOKUP('Izlaz COGS'!$B35,Baza!$A:$D,4,FALSE())),"")</f>
        <v/>
      </c>
      <c r="P36" s="69" t="str">
        <f>IFERROR('Izlaz COGS'!H35*(1+VLOOKUP('Izlaz COGS'!$B35,Baza!$A:$D,4,FALSE())),"")</f>
        <v/>
      </c>
      <c r="Q36" s="70">
        <f t="shared" si="3"/>
        <v>0</v>
      </c>
    </row>
    <row r="37" spans="1:17" x14ac:dyDescent="0.3">
      <c r="A37" s="1"/>
      <c r="B37" s="32" t="str">
        <f>IF(Ulaz!B36="","",Ulaz!B36)</f>
        <v>URBANDIET SL.</v>
      </c>
      <c r="C37" s="67">
        <f>SUMIF(Baza!J:J,B37,Baza!K:K)</f>
        <v>37786.769999999997</v>
      </c>
      <c r="D37" s="68" t="str">
        <f>IFERROR('Izlaz COGS'!#REF!*(1+VLOOKUP('Izlaz COGS'!$B36,Baza!$A:$D,4,FALSE())),"")</f>
        <v/>
      </c>
      <c r="E37" s="68" t="str">
        <f>IFERROR('Izlaz COGS'!#REF!*(1+VLOOKUP('Izlaz COGS'!$B36,Baza!$A:$D,4,FALSE())),"")</f>
        <v/>
      </c>
      <c r="F37" s="68" t="str">
        <f>IFERROR('Izlaz COGS'!#REF!*(1+VLOOKUP('Izlaz COGS'!$B36,Baza!$A:$D,4,FALSE())),"")</f>
        <v/>
      </c>
      <c r="G37" s="68" t="str">
        <f>IFERROR('Izlaz COGS'!#REF!*(1+VLOOKUP('Izlaz COGS'!$B36,Baza!$A:$D,4,FALSE())),"")</f>
        <v/>
      </c>
      <c r="H37" s="68" t="str">
        <f>IFERROR('Izlaz COGS'!#REF!*(1+VLOOKUP('Izlaz COGS'!$B36,Baza!$A:$D,4,FALSE())),"")</f>
        <v/>
      </c>
      <c r="I37" s="68" t="str">
        <f>IFERROR('Izlaz COGS'!#REF!*(1+VLOOKUP('Izlaz COGS'!$B36,Baza!$A:$D,4,FALSE())),"")</f>
        <v/>
      </c>
      <c r="J37" s="68" t="str">
        <f>IFERROR('Izlaz COGS'!#REF!*(1+VLOOKUP('Izlaz COGS'!$B36,Baza!$A:$D,4,FALSE())),"")</f>
        <v/>
      </c>
      <c r="K37" s="68" t="str">
        <f>IFERROR('Izlaz COGS'!#REF!*(1+VLOOKUP('Izlaz COGS'!$B36,Baza!$A:$D,4,FALSE())),"")</f>
        <v/>
      </c>
      <c r="L37" s="68" t="str">
        <f>IFERROR('Izlaz COGS'!#REF!*(1+VLOOKUP('Izlaz COGS'!$B36,Baza!$A:$D,4,FALSE())),"")</f>
        <v/>
      </c>
      <c r="M37" s="68" t="str">
        <f>IFERROR('Izlaz COGS'!#REF!*(1+VLOOKUP('Izlaz COGS'!$B36,Baza!$A:$D,4,FALSE())),"")</f>
        <v/>
      </c>
      <c r="N37" s="68" t="str">
        <f>IFERROR('Izlaz COGS'!#REF!*(1+VLOOKUP('Izlaz COGS'!$B36,Baza!$A:$D,4,FALSE())),"")</f>
        <v/>
      </c>
      <c r="O37" s="68" t="str">
        <f>IFERROR('Izlaz COGS'!G36*(1+VLOOKUP('Izlaz COGS'!$B36,Baza!$A:$D,4,FALSE())),"")</f>
        <v/>
      </c>
      <c r="P37" s="69" t="str">
        <f>IFERROR('Izlaz COGS'!H36*(1+VLOOKUP('Izlaz COGS'!$B36,Baza!$A:$D,4,FALSE())),"")</f>
        <v/>
      </c>
      <c r="Q37" s="70">
        <f t="shared" si="3"/>
        <v>0</v>
      </c>
    </row>
    <row r="38" spans="1:17" x14ac:dyDescent="0.3">
      <c r="A38" s="1"/>
      <c r="B38" s="32" t="e">
        <f>IF(Ulaz!#REF!="","",Ulaz!#REF!)</f>
        <v>#REF!</v>
      </c>
      <c r="C38" s="67">
        <f>SUMIF(Baza!J:J,B38,Baza!K:K)</f>
        <v>0</v>
      </c>
      <c r="D38" s="68" t="str">
        <f>IFERROR('Izlaz COGS'!#REF!*(1+VLOOKUP('Izlaz COGS'!#REF!,Baza!$A:$D,4,FALSE())),"")</f>
        <v/>
      </c>
      <c r="E38" s="68" t="str">
        <f>IFERROR('Izlaz COGS'!#REF!*(1+VLOOKUP('Izlaz COGS'!#REF!,Baza!$A:$D,4,FALSE())),"")</f>
        <v/>
      </c>
      <c r="F38" s="68" t="str">
        <f>IFERROR('Izlaz COGS'!#REF!*(1+VLOOKUP('Izlaz COGS'!#REF!,Baza!$A:$D,4,FALSE())),"")</f>
        <v/>
      </c>
      <c r="G38" s="68" t="str">
        <f>IFERROR('Izlaz COGS'!#REF!*(1+VLOOKUP('Izlaz COGS'!#REF!,Baza!$A:$D,4,FALSE())),"")</f>
        <v/>
      </c>
      <c r="H38" s="68" t="str">
        <f>IFERROR('Izlaz COGS'!#REF!*(1+VLOOKUP('Izlaz COGS'!#REF!,Baza!$A:$D,4,FALSE())),"")</f>
        <v/>
      </c>
      <c r="I38" s="68" t="str">
        <f>IFERROR('Izlaz COGS'!#REF!*(1+VLOOKUP('Izlaz COGS'!#REF!,Baza!$A:$D,4,FALSE())),"")</f>
        <v/>
      </c>
      <c r="J38" s="68" t="str">
        <f>IFERROR('Izlaz COGS'!#REF!*(1+VLOOKUP('Izlaz COGS'!#REF!,Baza!$A:$D,4,FALSE())),"")</f>
        <v/>
      </c>
      <c r="K38" s="68" t="str">
        <f>IFERROR('Izlaz COGS'!#REF!*(1+VLOOKUP('Izlaz COGS'!#REF!,Baza!$A:$D,4,FALSE())),"")</f>
        <v/>
      </c>
      <c r="L38" s="68" t="str">
        <f>IFERROR('Izlaz COGS'!#REF!*(1+VLOOKUP('Izlaz COGS'!#REF!,Baza!$A:$D,4,FALSE())),"")</f>
        <v/>
      </c>
      <c r="M38" s="68" t="str">
        <f>IFERROR('Izlaz COGS'!#REF!*(1+VLOOKUP('Izlaz COGS'!#REF!,Baza!$A:$D,4,FALSE())),"")</f>
        <v/>
      </c>
      <c r="N38" s="68" t="str">
        <f>IFERROR('Izlaz COGS'!#REF!*(1+VLOOKUP('Izlaz COGS'!#REF!,Baza!$A:$D,4,FALSE())),"")</f>
        <v/>
      </c>
      <c r="O38" s="68" t="str">
        <f>IFERROR('Izlaz COGS'!#REF!*(1+VLOOKUP('Izlaz COGS'!#REF!,Baza!$A:$D,4,FALSE())),"")</f>
        <v/>
      </c>
      <c r="P38" s="69" t="str">
        <f>IFERROR('Izlaz COGS'!#REF!*(1+VLOOKUP('Izlaz COGS'!#REF!,Baza!$A:$D,4,FALSE())),"")</f>
        <v/>
      </c>
      <c r="Q38" s="70">
        <f t="shared" ref="Q38:Q69" si="4">SUM(D38:P38)</f>
        <v>0</v>
      </c>
    </row>
    <row r="39" spans="1:17" x14ac:dyDescent="0.3">
      <c r="A39" s="1"/>
      <c r="B39" s="32" t="str">
        <f>IF(Ulaz!B37="","",Ulaz!B37)</f>
        <v>FARMEX D.O.O.</v>
      </c>
      <c r="C39" s="67">
        <f>SUMIF(Baza!J:J,B39,Baza!K:K)</f>
        <v>377.15</v>
      </c>
      <c r="D39" s="68" t="str">
        <f>IFERROR('Izlaz COGS'!#REF!*(1+VLOOKUP('Izlaz COGS'!$B37,Baza!$A:$D,4,FALSE())),"")</f>
        <v/>
      </c>
      <c r="E39" s="68" t="str">
        <f>IFERROR('Izlaz COGS'!#REF!*(1+VLOOKUP('Izlaz COGS'!$B37,Baza!$A:$D,4,FALSE())),"")</f>
        <v/>
      </c>
      <c r="F39" s="68" t="str">
        <f>IFERROR('Izlaz COGS'!#REF!*(1+VLOOKUP('Izlaz COGS'!$B37,Baza!$A:$D,4,FALSE())),"")</f>
        <v/>
      </c>
      <c r="G39" s="68" t="str">
        <f>IFERROR('Izlaz COGS'!#REF!*(1+VLOOKUP('Izlaz COGS'!$B37,Baza!$A:$D,4,FALSE())),"")</f>
        <v/>
      </c>
      <c r="H39" s="68" t="str">
        <f>IFERROR('Izlaz COGS'!#REF!*(1+VLOOKUP('Izlaz COGS'!$B37,Baza!$A:$D,4,FALSE())),"")</f>
        <v/>
      </c>
      <c r="I39" s="68" t="str">
        <f>IFERROR('Izlaz COGS'!#REF!*(1+VLOOKUP('Izlaz COGS'!$B37,Baza!$A:$D,4,FALSE())),"")</f>
        <v/>
      </c>
      <c r="J39" s="68" t="str">
        <f>IFERROR('Izlaz COGS'!#REF!*(1+VLOOKUP('Izlaz COGS'!$B37,Baza!$A:$D,4,FALSE())),"")</f>
        <v/>
      </c>
      <c r="K39" s="68" t="str">
        <f>IFERROR('Izlaz COGS'!#REF!*(1+VLOOKUP('Izlaz COGS'!$B37,Baza!$A:$D,4,FALSE())),"")</f>
        <v/>
      </c>
      <c r="L39" s="68" t="str">
        <f>IFERROR('Izlaz COGS'!#REF!*(1+VLOOKUP('Izlaz COGS'!$B37,Baza!$A:$D,4,FALSE())),"")</f>
        <v/>
      </c>
      <c r="M39" s="68" t="str">
        <f>IFERROR('Izlaz COGS'!#REF!*(1+VLOOKUP('Izlaz COGS'!$B37,Baza!$A:$D,4,FALSE())),"")</f>
        <v/>
      </c>
      <c r="N39" s="68" t="str">
        <f>IFERROR('Izlaz COGS'!#REF!*(1+VLOOKUP('Izlaz COGS'!$B37,Baza!$A:$D,4,FALSE())),"")</f>
        <v/>
      </c>
      <c r="O39" s="68" t="str">
        <f>IFERROR('Izlaz COGS'!G37*(1+VLOOKUP('Izlaz COGS'!$B37,Baza!$A:$D,4,FALSE())),"")</f>
        <v/>
      </c>
      <c r="P39" s="69" t="str">
        <f>IFERROR('Izlaz COGS'!H37*(1+VLOOKUP('Izlaz COGS'!$B37,Baza!$A:$D,4,FALSE())),"")</f>
        <v/>
      </c>
      <c r="Q39" s="70">
        <f t="shared" si="4"/>
        <v>0</v>
      </c>
    </row>
    <row r="40" spans="1:17" x14ac:dyDescent="0.3">
      <c r="A40" s="1"/>
      <c r="B40" s="32" t="str">
        <f>IF(Ulaz!B38="","",Ulaz!B38)</f>
        <v>Muscle Power SP.Z.O.O.</v>
      </c>
      <c r="C40" s="67">
        <f>SUMIF(Baza!J:J,B40,Baza!K:K)</f>
        <v>68.760000000000005</v>
      </c>
      <c r="D40" s="68" t="str">
        <f>IFERROR('Izlaz COGS'!#REF!*(1+VLOOKUP('Izlaz COGS'!$B38,Baza!$A:$D,4,FALSE())),"")</f>
        <v/>
      </c>
      <c r="E40" s="68" t="str">
        <f>IFERROR('Izlaz COGS'!#REF!*(1+VLOOKUP('Izlaz COGS'!$B38,Baza!$A:$D,4,FALSE())),"")</f>
        <v/>
      </c>
      <c r="F40" s="68" t="str">
        <f>IFERROR('Izlaz COGS'!#REF!*(1+VLOOKUP('Izlaz COGS'!$B38,Baza!$A:$D,4,FALSE())),"")</f>
        <v/>
      </c>
      <c r="G40" s="68" t="str">
        <f>IFERROR('Izlaz COGS'!#REF!*(1+VLOOKUP('Izlaz COGS'!$B38,Baza!$A:$D,4,FALSE())),"")</f>
        <v/>
      </c>
      <c r="H40" s="68" t="str">
        <f>IFERROR('Izlaz COGS'!#REF!*(1+VLOOKUP('Izlaz COGS'!$B38,Baza!$A:$D,4,FALSE())),"")</f>
        <v/>
      </c>
      <c r="I40" s="68" t="str">
        <f>IFERROR('Izlaz COGS'!#REF!*(1+VLOOKUP('Izlaz COGS'!$B38,Baza!$A:$D,4,FALSE())),"")</f>
        <v/>
      </c>
      <c r="J40" s="68" t="str">
        <f>IFERROR('Izlaz COGS'!#REF!*(1+VLOOKUP('Izlaz COGS'!$B38,Baza!$A:$D,4,FALSE())),"")</f>
        <v/>
      </c>
      <c r="K40" s="68" t="str">
        <f>IFERROR('Izlaz COGS'!#REF!*(1+VLOOKUP('Izlaz COGS'!$B38,Baza!$A:$D,4,FALSE())),"")</f>
        <v/>
      </c>
      <c r="L40" s="68" t="str">
        <f>IFERROR('Izlaz COGS'!#REF!*(1+VLOOKUP('Izlaz COGS'!$B38,Baza!$A:$D,4,FALSE())),"")</f>
        <v/>
      </c>
      <c r="M40" s="68" t="str">
        <f>IFERROR('Izlaz COGS'!#REF!*(1+VLOOKUP('Izlaz COGS'!$B38,Baza!$A:$D,4,FALSE())),"")</f>
        <v/>
      </c>
      <c r="N40" s="68" t="str">
        <f>IFERROR('Izlaz COGS'!#REF!*(1+VLOOKUP('Izlaz COGS'!$B38,Baza!$A:$D,4,FALSE())),"")</f>
        <v/>
      </c>
      <c r="O40" s="68" t="str">
        <f>IFERROR('Izlaz COGS'!G38*(1+VLOOKUP('Izlaz COGS'!$B38,Baza!$A:$D,4,FALSE())),"")</f>
        <v/>
      </c>
      <c r="P40" s="69" t="str">
        <f>IFERROR('Izlaz COGS'!H38*(1+VLOOKUP('Izlaz COGS'!$B38,Baza!$A:$D,4,FALSE())),"")</f>
        <v/>
      </c>
      <c r="Q40" s="70">
        <f t="shared" si="4"/>
        <v>0</v>
      </c>
    </row>
    <row r="41" spans="1:17" x14ac:dyDescent="0.3">
      <c r="A41" s="1"/>
      <c r="B41" s="32" t="str">
        <f>IF(Ulaz!B39="","",Ulaz!B39)</f>
        <v>SAHAra napoje s.p.z.o.o.</v>
      </c>
      <c r="C41" s="67">
        <f>SUMIF(Baza!J:J,B41,Baza!K:K)</f>
        <v>52291.23</v>
      </c>
      <c r="D41" s="68" t="str">
        <f>IFERROR('Izlaz COGS'!#REF!*(1+VLOOKUP('Izlaz COGS'!$B39,Baza!$A:$D,4,FALSE())),"")</f>
        <v/>
      </c>
      <c r="E41" s="68" t="str">
        <f>IFERROR('Izlaz COGS'!#REF!*(1+VLOOKUP('Izlaz COGS'!$B39,Baza!$A:$D,4,FALSE())),"")</f>
        <v/>
      </c>
      <c r="F41" s="68" t="str">
        <f>IFERROR('Izlaz COGS'!#REF!*(1+VLOOKUP('Izlaz COGS'!$B39,Baza!$A:$D,4,FALSE())),"")</f>
        <v/>
      </c>
      <c r="G41" s="68" t="str">
        <f>IFERROR('Izlaz COGS'!#REF!*(1+VLOOKUP('Izlaz COGS'!$B39,Baza!$A:$D,4,FALSE())),"")</f>
        <v/>
      </c>
      <c r="H41" s="68" t="str">
        <f>IFERROR('Izlaz COGS'!#REF!*(1+VLOOKUP('Izlaz COGS'!$B39,Baza!$A:$D,4,FALSE())),"")</f>
        <v/>
      </c>
      <c r="I41" s="68" t="str">
        <f>IFERROR('Izlaz COGS'!#REF!*(1+VLOOKUP('Izlaz COGS'!$B39,Baza!$A:$D,4,FALSE())),"")</f>
        <v/>
      </c>
      <c r="J41" s="68" t="str">
        <f>IFERROR('Izlaz COGS'!#REF!*(1+VLOOKUP('Izlaz COGS'!$B39,Baza!$A:$D,4,FALSE())),"")</f>
        <v/>
      </c>
      <c r="K41" s="68" t="str">
        <f>IFERROR('Izlaz COGS'!#REF!*(1+VLOOKUP('Izlaz COGS'!$B39,Baza!$A:$D,4,FALSE())),"")</f>
        <v/>
      </c>
      <c r="L41" s="68" t="str">
        <f>IFERROR('Izlaz COGS'!#REF!*(1+VLOOKUP('Izlaz COGS'!$B39,Baza!$A:$D,4,FALSE())),"")</f>
        <v/>
      </c>
      <c r="M41" s="68" t="str">
        <f>IFERROR('Izlaz COGS'!#REF!*(1+VLOOKUP('Izlaz COGS'!$B39,Baza!$A:$D,4,FALSE())),"")</f>
        <v/>
      </c>
      <c r="N41" s="68" t="str">
        <f>IFERROR('Izlaz COGS'!#REF!*(1+VLOOKUP('Izlaz COGS'!$B39,Baza!$A:$D,4,FALSE())),"")</f>
        <v/>
      </c>
      <c r="O41" s="68" t="str">
        <f>IFERROR('Izlaz COGS'!G39*(1+VLOOKUP('Izlaz COGS'!$B39,Baza!$A:$D,4,FALSE())),"")</f>
        <v/>
      </c>
      <c r="P41" s="69" t="str">
        <f>IFERROR('Izlaz COGS'!H39*(1+VLOOKUP('Izlaz COGS'!$B39,Baza!$A:$D,4,FALSE())),"")</f>
        <v/>
      </c>
      <c r="Q41" s="70">
        <f t="shared" si="4"/>
        <v>0</v>
      </c>
    </row>
    <row r="42" spans="1:17" x14ac:dyDescent="0.3">
      <c r="A42" s="1"/>
      <c r="B42" s="32" t="str">
        <f>IF(Ulaz!B40="","",Ulaz!B40)</f>
        <v xml:space="preserve">Sigma Nuts Sp. z o.o.							</v>
      </c>
      <c r="C42" s="67">
        <f>SUMIF(Baza!J:J,B42,Baza!K:K)</f>
        <v>3864.4</v>
      </c>
      <c r="D42" s="68" t="str">
        <f>IFERROR('Izlaz COGS'!#REF!*(1+VLOOKUP('Izlaz COGS'!$B40,Baza!$A:$D,4,FALSE())),"")</f>
        <v/>
      </c>
      <c r="E42" s="68" t="str">
        <f>IFERROR('Izlaz COGS'!#REF!*(1+VLOOKUP('Izlaz COGS'!$B40,Baza!$A:$D,4,FALSE())),"")</f>
        <v/>
      </c>
      <c r="F42" s="68" t="str">
        <f>IFERROR('Izlaz COGS'!#REF!*(1+VLOOKUP('Izlaz COGS'!$B40,Baza!$A:$D,4,FALSE())),"")</f>
        <v/>
      </c>
      <c r="G42" s="68" t="str">
        <f>IFERROR('Izlaz COGS'!#REF!*(1+VLOOKUP('Izlaz COGS'!$B40,Baza!$A:$D,4,FALSE())),"")</f>
        <v/>
      </c>
      <c r="H42" s="68" t="str">
        <f>IFERROR('Izlaz COGS'!#REF!*(1+VLOOKUP('Izlaz COGS'!$B40,Baza!$A:$D,4,FALSE())),"")</f>
        <v/>
      </c>
      <c r="I42" s="68" t="str">
        <f>IFERROR('Izlaz COGS'!#REF!*(1+VLOOKUP('Izlaz COGS'!$B40,Baza!$A:$D,4,FALSE())),"")</f>
        <v/>
      </c>
      <c r="J42" s="68" t="str">
        <f>IFERROR('Izlaz COGS'!#REF!*(1+VLOOKUP('Izlaz COGS'!$B40,Baza!$A:$D,4,FALSE())),"")</f>
        <v/>
      </c>
      <c r="K42" s="68" t="str">
        <f>IFERROR('Izlaz COGS'!#REF!*(1+VLOOKUP('Izlaz COGS'!$B40,Baza!$A:$D,4,FALSE())),"")</f>
        <v/>
      </c>
      <c r="L42" s="68" t="str">
        <f>IFERROR('Izlaz COGS'!#REF!*(1+VLOOKUP('Izlaz COGS'!$B40,Baza!$A:$D,4,FALSE())),"")</f>
        <v/>
      </c>
      <c r="M42" s="68" t="str">
        <f>IFERROR('Izlaz COGS'!#REF!*(1+VLOOKUP('Izlaz COGS'!$B40,Baza!$A:$D,4,FALSE())),"")</f>
        <v/>
      </c>
      <c r="N42" s="68" t="str">
        <f>IFERROR('Izlaz COGS'!#REF!*(1+VLOOKUP('Izlaz COGS'!$B40,Baza!$A:$D,4,FALSE())),"")</f>
        <v/>
      </c>
      <c r="O42" s="68" t="str">
        <f>IFERROR('Izlaz COGS'!G40*(1+VLOOKUP('Izlaz COGS'!$B40,Baza!$A:$D,4,FALSE())),"")</f>
        <v/>
      </c>
      <c r="P42" s="69" t="str">
        <f>IFERROR('Izlaz COGS'!H40*(1+VLOOKUP('Izlaz COGS'!$B40,Baza!$A:$D,4,FALSE())),"")</f>
        <v/>
      </c>
      <c r="Q42" s="70">
        <f t="shared" si="4"/>
        <v>0</v>
      </c>
    </row>
    <row r="43" spans="1:17" x14ac:dyDescent="0.3">
      <c r="A43" s="1"/>
      <c r="B43" s="32" t="str">
        <f>IF(Ulaz!B41="","",Ulaz!B41)</f>
        <v>Task Food GmbH</v>
      </c>
      <c r="C43" s="67">
        <f>SUMIF(Baza!J:J,B43,Baza!K:K)</f>
        <v>245.83</v>
      </c>
      <c r="D43" s="68" t="str">
        <f>IFERROR('Izlaz COGS'!#REF!*(1+VLOOKUP('Izlaz COGS'!$B41,Baza!$A:$D,4,FALSE())),"")</f>
        <v/>
      </c>
      <c r="E43" s="68" t="str">
        <f>IFERROR('Izlaz COGS'!#REF!*(1+VLOOKUP('Izlaz COGS'!$B41,Baza!$A:$D,4,FALSE())),"")</f>
        <v/>
      </c>
      <c r="F43" s="68" t="str">
        <f>IFERROR('Izlaz COGS'!#REF!*(1+VLOOKUP('Izlaz COGS'!$B41,Baza!$A:$D,4,FALSE())),"")</f>
        <v/>
      </c>
      <c r="G43" s="68" t="str">
        <f>IFERROR('Izlaz COGS'!#REF!*(1+VLOOKUP('Izlaz COGS'!$B41,Baza!$A:$D,4,FALSE())),"")</f>
        <v/>
      </c>
      <c r="H43" s="68" t="str">
        <f>IFERROR('Izlaz COGS'!#REF!*(1+VLOOKUP('Izlaz COGS'!$B41,Baza!$A:$D,4,FALSE())),"")</f>
        <v/>
      </c>
      <c r="I43" s="68" t="str">
        <f>IFERROR('Izlaz COGS'!#REF!*(1+VLOOKUP('Izlaz COGS'!$B41,Baza!$A:$D,4,FALSE())),"")</f>
        <v/>
      </c>
      <c r="J43" s="68" t="str">
        <f>IFERROR('Izlaz COGS'!#REF!*(1+VLOOKUP('Izlaz COGS'!$B41,Baza!$A:$D,4,FALSE())),"")</f>
        <v/>
      </c>
      <c r="K43" s="68" t="str">
        <f>IFERROR('Izlaz COGS'!#REF!*(1+VLOOKUP('Izlaz COGS'!$B41,Baza!$A:$D,4,FALSE())),"")</f>
        <v/>
      </c>
      <c r="L43" s="68" t="str">
        <f>IFERROR('Izlaz COGS'!#REF!*(1+VLOOKUP('Izlaz COGS'!$B41,Baza!$A:$D,4,FALSE())),"")</f>
        <v/>
      </c>
      <c r="M43" s="68" t="str">
        <f>IFERROR('Izlaz COGS'!#REF!*(1+VLOOKUP('Izlaz COGS'!$B41,Baza!$A:$D,4,FALSE())),"")</f>
        <v/>
      </c>
      <c r="N43" s="68" t="str">
        <f>IFERROR('Izlaz COGS'!#REF!*(1+VLOOKUP('Izlaz COGS'!$B41,Baza!$A:$D,4,FALSE())),"")</f>
        <v/>
      </c>
      <c r="O43" s="68" t="str">
        <f>IFERROR('Izlaz COGS'!G41*(1+VLOOKUP('Izlaz COGS'!$B41,Baza!$A:$D,4,FALSE())),"")</f>
        <v/>
      </c>
      <c r="P43" s="69" t="str">
        <f>IFERROR('Izlaz COGS'!H41*(1+VLOOKUP('Izlaz COGS'!$B41,Baza!$A:$D,4,FALSE())),"")</f>
        <v/>
      </c>
      <c r="Q43" s="70">
        <f t="shared" si="4"/>
        <v>0</v>
      </c>
    </row>
    <row r="44" spans="1:17" x14ac:dyDescent="0.3">
      <c r="A44" s="1"/>
      <c r="B44" s="32" t="str">
        <f>IF(Ulaz!B42="","",Ulaz!B42)</f>
        <v>SWY BRAND D.O.O.</v>
      </c>
      <c r="C44" s="67">
        <f>SUMIF(Baza!J:J,B44,Baza!K:K)</f>
        <v>1726.63</v>
      </c>
      <c r="D44" s="68" t="str">
        <f>IFERROR('Izlaz COGS'!#REF!*(1+VLOOKUP('Izlaz COGS'!$B42,Baza!$A:$D,4,FALSE())),"")</f>
        <v/>
      </c>
      <c r="E44" s="68" t="str">
        <f>IFERROR('Izlaz COGS'!#REF!*(1+VLOOKUP('Izlaz COGS'!$B42,Baza!$A:$D,4,FALSE())),"")</f>
        <v/>
      </c>
      <c r="F44" s="68" t="str">
        <f>IFERROR('Izlaz COGS'!#REF!*(1+VLOOKUP('Izlaz COGS'!$B42,Baza!$A:$D,4,FALSE())),"")</f>
        <v/>
      </c>
      <c r="G44" s="68" t="str">
        <f>IFERROR('Izlaz COGS'!#REF!*(1+VLOOKUP('Izlaz COGS'!$B42,Baza!$A:$D,4,FALSE())),"")</f>
        <v/>
      </c>
      <c r="H44" s="68" t="str">
        <f>IFERROR('Izlaz COGS'!#REF!*(1+VLOOKUP('Izlaz COGS'!$B42,Baza!$A:$D,4,FALSE())),"")</f>
        <v/>
      </c>
      <c r="I44" s="68" t="str">
        <f>IFERROR('Izlaz COGS'!#REF!*(1+VLOOKUP('Izlaz COGS'!$B42,Baza!$A:$D,4,FALSE())),"")</f>
        <v/>
      </c>
      <c r="J44" s="68" t="str">
        <f>IFERROR('Izlaz COGS'!#REF!*(1+VLOOKUP('Izlaz COGS'!$B42,Baza!$A:$D,4,FALSE())),"")</f>
        <v/>
      </c>
      <c r="K44" s="68" t="str">
        <f>IFERROR('Izlaz COGS'!#REF!*(1+VLOOKUP('Izlaz COGS'!$B42,Baza!$A:$D,4,FALSE())),"")</f>
        <v/>
      </c>
      <c r="L44" s="68" t="str">
        <f>IFERROR('Izlaz COGS'!#REF!*(1+VLOOKUP('Izlaz COGS'!$B42,Baza!$A:$D,4,FALSE())),"")</f>
        <v/>
      </c>
      <c r="M44" s="68" t="str">
        <f>IFERROR('Izlaz COGS'!#REF!*(1+VLOOKUP('Izlaz COGS'!$B42,Baza!$A:$D,4,FALSE())),"")</f>
        <v/>
      </c>
      <c r="N44" s="68" t="str">
        <f>IFERROR('Izlaz COGS'!#REF!*(1+VLOOKUP('Izlaz COGS'!$B42,Baza!$A:$D,4,FALSE())),"")</f>
        <v/>
      </c>
      <c r="O44" s="68" t="str">
        <f>IFERROR('Izlaz COGS'!G42*(1+VLOOKUP('Izlaz COGS'!$B42,Baza!$A:$D,4,FALSE())),"")</f>
        <v/>
      </c>
      <c r="P44" s="69" t="str">
        <f>IFERROR('Izlaz COGS'!H42*(1+VLOOKUP('Izlaz COGS'!$B42,Baza!$A:$D,4,FALSE())),"")</f>
        <v/>
      </c>
      <c r="Q44" s="70">
        <f t="shared" si="4"/>
        <v>0</v>
      </c>
    </row>
    <row r="45" spans="1:17" x14ac:dyDescent="0.3">
      <c r="A45" s="1"/>
      <c r="B45" s="32" t="str">
        <f>IF(Ulaz!B43="","",Ulaz!B43)</f>
        <v>VINDIJA d.d.</v>
      </c>
      <c r="C45" s="67">
        <f>SUMIF(Baza!J:J,B45,Baza!K:K)</f>
        <v>2080.92</v>
      </c>
      <c r="D45" s="68" t="str">
        <f>IFERROR('Izlaz COGS'!#REF!*(1+VLOOKUP('Izlaz COGS'!$B43,Baza!$A:$D,4,FALSE())),"")</f>
        <v/>
      </c>
      <c r="E45" s="68" t="str">
        <f>IFERROR('Izlaz COGS'!#REF!*(1+VLOOKUP('Izlaz COGS'!$B43,Baza!$A:$D,4,FALSE())),"")</f>
        <v/>
      </c>
      <c r="F45" s="68" t="str">
        <f>IFERROR('Izlaz COGS'!#REF!*(1+VLOOKUP('Izlaz COGS'!$B43,Baza!$A:$D,4,FALSE())),"")</f>
        <v/>
      </c>
      <c r="G45" s="68" t="str">
        <f>IFERROR('Izlaz COGS'!#REF!*(1+VLOOKUP('Izlaz COGS'!$B43,Baza!$A:$D,4,FALSE())),"")</f>
        <v/>
      </c>
      <c r="H45" s="68" t="str">
        <f>IFERROR('Izlaz COGS'!#REF!*(1+VLOOKUP('Izlaz COGS'!$B43,Baza!$A:$D,4,FALSE())),"")</f>
        <v/>
      </c>
      <c r="I45" s="68" t="str">
        <f>IFERROR('Izlaz COGS'!#REF!*(1+VLOOKUP('Izlaz COGS'!$B43,Baza!$A:$D,4,FALSE())),"")</f>
        <v/>
      </c>
      <c r="J45" s="68" t="str">
        <f>IFERROR('Izlaz COGS'!#REF!*(1+VLOOKUP('Izlaz COGS'!$B43,Baza!$A:$D,4,FALSE())),"")</f>
        <v/>
      </c>
      <c r="K45" s="68" t="str">
        <f>IFERROR('Izlaz COGS'!#REF!*(1+VLOOKUP('Izlaz COGS'!$B43,Baza!$A:$D,4,FALSE())),"")</f>
        <v/>
      </c>
      <c r="L45" s="68" t="str">
        <f>IFERROR('Izlaz COGS'!#REF!*(1+VLOOKUP('Izlaz COGS'!$B43,Baza!$A:$D,4,FALSE())),"")</f>
        <v/>
      </c>
      <c r="M45" s="68" t="str">
        <f>IFERROR('Izlaz COGS'!#REF!*(1+VLOOKUP('Izlaz COGS'!$B43,Baza!$A:$D,4,FALSE())),"")</f>
        <v/>
      </c>
      <c r="N45" s="68" t="str">
        <f>IFERROR('Izlaz COGS'!#REF!*(1+VLOOKUP('Izlaz COGS'!$B43,Baza!$A:$D,4,FALSE())),"")</f>
        <v/>
      </c>
      <c r="O45" s="68" t="str">
        <f>IFERROR('Izlaz COGS'!G43*(1+VLOOKUP('Izlaz COGS'!$B43,Baza!$A:$D,4,FALSE())),"")</f>
        <v/>
      </c>
      <c r="P45" s="69" t="str">
        <f>IFERROR('Izlaz COGS'!H43*(1+VLOOKUP('Izlaz COGS'!$B43,Baza!$A:$D,4,FALSE())),"")</f>
        <v/>
      </c>
      <c r="Q45" s="70">
        <f t="shared" si="4"/>
        <v>0</v>
      </c>
    </row>
    <row r="46" spans="1:17" x14ac:dyDescent="0.3">
      <c r="A46" s="1"/>
      <c r="B46" s="32" t="str">
        <f>IF(Ulaz!B44="","",Ulaz!B44)</f>
        <v>SANY GMBH</v>
      </c>
      <c r="C46" s="67">
        <f>SUMIF(Baza!J:J,B46,Baza!K:K)</f>
        <v>54228.41</v>
      </c>
      <c r="D46" s="68" t="str">
        <f>IFERROR('Izlaz COGS'!#REF!*(1+VLOOKUP('Izlaz COGS'!$B44,Baza!$A:$D,4,FALSE())),"")</f>
        <v/>
      </c>
      <c r="E46" s="68" t="str">
        <f>IFERROR('Izlaz COGS'!#REF!*(1+VLOOKUP('Izlaz COGS'!$B44,Baza!$A:$D,4,FALSE())),"")</f>
        <v/>
      </c>
      <c r="F46" s="68" t="str">
        <f>IFERROR('Izlaz COGS'!#REF!*(1+VLOOKUP('Izlaz COGS'!$B44,Baza!$A:$D,4,FALSE())),"")</f>
        <v/>
      </c>
      <c r="G46" s="68" t="str">
        <f>IFERROR('Izlaz COGS'!#REF!*(1+VLOOKUP('Izlaz COGS'!$B44,Baza!$A:$D,4,FALSE())),"")</f>
        <v/>
      </c>
      <c r="H46" s="68" t="str">
        <f>IFERROR('Izlaz COGS'!#REF!*(1+VLOOKUP('Izlaz COGS'!$B44,Baza!$A:$D,4,FALSE())),"")</f>
        <v/>
      </c>
      <c r="I46" s="68" t="str">
        <f>IFERROR('Izlaz COGS'!#REF!*(1+VLOOKUP('Izlaz COGS'!$B44,Baza!$A:$D,4,FALSE())),"")</f>
        <v/>
      </c>
      <c r="J46" s="68" t="str">
        <f>IFERROR('Izlaz COGS'!#REF!*(1+VLOOKUP('Izlaz COGS'!$B44,Baza!$A:$D,4,FALSE())),"")</f>
        <v/>
      </c>
      <c r="K46" s="68" t="str">
        <f>IFERROR('Izlaz COGS'!#REF!*(1+VLOOKUP('Izlaz COGS'!$B44,Baza!$A:$D,4,FALSE())),"")</f>
        <v/>
      </c>
      <c r="L46" s="68" t="str">
        <f>IFERROR('Izlaz COGS'!#REF!*(1+VLOOKUP('Izlaz COGS'!$B44,Baza!$A:$D,4,FALSE())),"")</f>
        <v/>
      </c>
      <c r="M46" s="68" t="str">
        <f>IFERROR('Izlaz COGS'!#REF!*(1+VLOOKUP('Izlaz COGS'!$B44,Baza!$A:$D,4,FALSE())),"")</f>
        <v/>
      </c>
      <c r="N46" s="68" t="str">
        <f>IFERROR('Izlaz COGS'!#REF!*(1+VLOOKUP('Izlaz COGS'!$B44,Baza!$A:$D,4,FALSE())),"")</f>
        <v/>
      </c>
      <c r="O46" s="68" t="str">
        <f>IFERROR('Izlaz COGS'!G44*(1+VLOOKUP('Izlaz COGS'!$B44,Baza!$A:$D,4,FALSE())),"")</f>
        <v/>
      </c>
      <c r="P46" s="69" t="str">
        <f>IFERROR('Izlaz COGS'!H44*(1+VLOOKUP('Izlaz COGS'!$B44,Baza!$A:$D,4,FALSE())),"")</f>
        <v/>
      </c>
      <c r="Q46" s="70">
        <f t="shared" si="4"/>
        <v>0</v>
      </c>
    </row>
    <row r="47" spans="1:17" x14ac:dyDescent="0.3">
      <c r="A47" s="1"/>
      <c r="B47" s="32" t="str">
        <f>IF(Ulaz!B45="","",Ulaz!B45)</f>
        <v xml:space="preserve">LAPERVA FOR FOOD SUPPLEMENTS TRADING CO </v>
      </c>
      <c r="C47" s="67">
        <f>SUMIF(Baza!J:J,B47,Baza!K:K)</f>
        <v>1316.58</v>
      </c>
      <c r="D47" s="68" t="str">
        <f>IFERROR('Izlaz COGS'!#REF!*(1+VLOOKUP('Izlaz COGS'!$B45,Baza!$A:$D,4,FALSE())),"")</f>
        <v/>
      </c>
      <c r="E47" s="68" t="str">
        <f>IFERROR('Izlaz COGS'!#REF!*(1+VLOOKUP('Izlaz COGS'!$B45,Baza!$A:$D,4,FALSE())),"")</f>
        <v/>
      </c>
      <c r="F47" s="68" t="str">
        <f>IFERROR('Izlaz COGS'!#REF!*(1+VLOOKUP('Izlaz COGS'!$B45,Baza!$A:$D,4,FALSE())),"")</f>
        <v/>
      </c>
      <c r="G47" s="68" t="str">
        <f>IFERROR('Izlaz COGS'!#REF!*(1+VLOOKUP('Izlaz COGS'!$B45,Baza!$A:$D,4,FALSE())),"")</f>
        <v/>
      </c>
      <c r="H47" s="68" t="str">
        <f>IFERROR('Izlaz COGS'!#REF!*(1+VLOOKUP('Izlaz COGS'!$B45,Baza!$A:$D,4,FALSE())),"")</f>
        <v/>
      </c>
      <c r="I47" s="68" t="str">
        <f>IFERROR('Izlaz COGS'!#REF!*(1+VLOOKUP('Izlaz COGS'!$B45,Baza!$A:$D,4,FALSE())),"")</f>
        <v/>
      </c>
      <c r="J47" s="68" t="str">
        <f>IFERROR('Izlaz COGS'!#REF!*(1+VLOOKUP('Izlaz COGS'!$B45,Baza!$A:$D,4,FALSE())),"")</f>
        <v/>
      </c>
      <c r="K47" s="68" t="str">
        <f>IFERROR('Izlaz COGS'!#REF!*(1+VLOOKUP('Izlaz COGS'!$B45,Baza!$A:$D,4,FALSE())),"")</f>
        <v/>
      </c>
      <c r="L47" s="68" t="str">
        <f>IFERROR('Izlaz COGS'!#REF!*(1+VLOOKUP('Izlaz COGS'!$B45,Baza!$A:$D,4,FALSE())),"")</f>
        <v/>
      </c>
      <c r="M47" s="68" t="str">
        <f>IFERROR('Izlaz COGS'!#REF!*(1+VLOOKUP('Izlaz COGS'!$B45,Baza!$A:$D,4,FALSE())),"")</f>
        <v/>
      </c>
      <c r="N47" s="68" t="str">
        <f>IFERROR('Izlaz COGS'!#REF!*(1+VLOOKUP('Izlaz COGS'!$B45,Baza!$A:$D,4,FALSE())),"")</f>
        <v/>
      </c>
      <c r="O47" s="68" t="str">
        <f>IFERROR('Izlaz COGS'!G45*(1+VLOOKUP('Izlaz COGS'!$B45,Baza!$A:$D,4,FALSE())),"")</f>
        <v/>
      </c>
      <c r="P47" s="69" t="str">
        <f>IFERROR('Izlaz COGS'!H45*(1+VLOOKUP('Izlaz COGS'!$B45,Baza!$A:$D,4,FALSE())),"")</f>
        <v/>
      </c>
      <c r="Q47" s="70">
        <f t="shared" si="4"/>
        <v>0</v>
      </c>
    </row>
    <row r="48" spans="1:17" x14ac:dyDescent="0.3">
      <c r="A48" s="1"/>
      <c r="B48" s="32" t="str">
        <f>IF(Ulaz!B46="","",Ulaz!B46)</f>
        <v>BTI KI Trening d.o.o.</v>
      </c>
      <c r="C48" s="67">
        <f>SUMIF(Baza!J:J,B48,Baza!K:K)</f>
        <v>2029.9</v>
      </c>
      <c r="D48" s="68" t="str">
        <f>IFERROR('Izlaz COGS'!#REF!*(1+VLOOKUP('Izlaz COGS'!$B46,Baza!$A:$D,4,FALSE())),"")</f>
        <v/>
      </c>
      <c r="E48" s="68" t="str">
        <f>IFERROR('Izlaz COGS'!#REF!*(1+VLOOKUP('Izlaz COGS'!$B46,Baza!$A:$D,4,FALSE())),"")</f>
        <v/>
      </c>
      <c r="F48" s="68" t="str">
        <f>IFERROR('Izlaz COGS'!#REF!*(1+VLOOKUP('Izlaz COGS'!$B46,Baza!$A:$D,4,FALSE())),"")</f>
        <v/>
      </c>
      <c r="G48" s="68" t="str">
        <f>IFERROR('Izlaz COGS'!#REF!*(1+VLOOKUP('Izlaz COGS'!$B46,Baza!$A:$D,4,FALSE())),"")</f>
        <v/>
      </c>
      <c r="H48" s="68" t="str">
        <f>IFERROR('Izlaz COGS'!#REF!*(1+VLOOKUP('Izlaz COGS'!$B46,Baza!$A:$D,4,FALSE())),"")</f>
        <v/>
      </c>
      <c r="I48" s="68" t="str">
        <f>IFERROR('Izlaz COGS'!#REF!*(1+VLOOKUP('Izlaz COGS'!$B46,Baza!$A:$D,4,FALSE())),"")</f>
        <v/>
      </c>
      <c r="J48" s="68" t="str">
        <f>IFERROR('Izlaz COGS'!#REF!*(1+VLOOKUP('Izlaz COGS'!$B46,Baza!$A:$D,4,FALSE())),"")</f>
        <v/>
      </c>
      <c r="K48" s="68" t="str">
        <f>IFERROR('Izlaz COGS'!#REF!*(1+VLOOKUP('Izlaz COGS'!$B46,Baza!$A:$D,4,FALSE())),"")</f>
        <v/>
      </c>
      <c r="L48" s="68" t="str">
        <f>IFERROR('Izlaz COGS'!#REF!*(1+VLOOKUP('Izlaz COGS'!$B46,Baza!$A:$D,4,FALSE())),"")</f>
        <v/>
      </c>
      <c r="M48" s="68" t="str">
        <f>IFERROR('Izlaz COGS'!#REF!*(1+VLOOKUP('Izlaz COGS'!$B46,Baza!$A:$D,4,FALSE())),"")</f>
        <v/>
      </c>
      <c r="N48" s="68" t="str">
        <f>IFERROR('Izlaz COGS'!#REF!*(1+VLOOKUP('Izlaz COGS'!$B46,Baza!$A:$D,4,FALSE())),"")</f>
        <v/>
      </c>
      <c r="O48" s="68" t="str">
        <f>IFERROR('Izlaz COGS'!G46*(1+VLOOKUP('Izlaz COGS'!$B46,Baza!$A:$D,4,FALSE())),"")</f>
        <v/>
      </c>
      <c r="P48" s="69" t="str">
        <f>IFERROR('Izlaz COGS'!H46*(1+VLOOKUP('Izlaz COGS'!$B46,Baza!$A:$D,4,FALSE())),"")</f>
        <v/>
      </c>
      <c r="Q48" s="70">
        <f t="shared" si="4"/>
        <v>0</v>
      </c>
    </row>
    <row r="49" spans="1:17" x14ac:dyDescent="0.3">
      <c r="A49" s="1"/>
      <c r="B49" s="32" t="str">
        <f>IF(Ulaz!B47="","",Ulaz!B47)</f>
        <v xml:space="preserve">Maurten AB		</v>
      </c>
      <c r="C49" s="67">
        <f>SUMIF(Baza!J:J,B49,Baza!K:K)</f>
        <v>7457.65</v>
      </c>
      <c r="D49" s="68" t="str">
        <f>IFERROR('Izlaz COGS'!#REF!*(1+VLOOKUP('Izlaz COGS'!$B47,Baza!$A:$D,4,FALSE())),"")</f>
        <v/>
      </c>
      <c r="E49" s="68" t="str">
        <f>IFERROR('Izlaz COGS'!#REF!*(1+VLOOKUP('Izlaz COGS'!$B47,Baza!$A:$D,4,FALSE())),"")</f>
        <v/>
      </c>
      <c r="F49" s="68" t="str">
        <f>IFERROR('Izlaz COGS'!#REF!*(1+VLOOKUP('Izlaz COGS'!$B47,Baza!$A:$D,4,FALSE())),"")</f>
        <v/>
      </c>
      <c r="G49" s="68" t="str">
        <f>IFERROR('Izlaz COGS'!#REF!*(1+VLOOKUP('Izlaz COGS'!$B47,Baza!$A:$D,4,FALSE())),"")</f>
        <v/>
      </c>
      <c r="H49" s="68" t="str">
        <f>IFERROR('Izlaz COGS'!#REF!*(1+VLOOKUP('Izlaz COGS'!$B47,Baza!$A:$D,4,FALSE())),"")</f>
        <v/>
      </c>
      <c r="I49" s="68" t="str">
        <f>IFERROR('Izlaz COGS'!#REF!*(1+VLOOKUP('Izlaz COGS'!$B47,Baza!$A:$D,4,FALSE())),"")</f>
        <v/>
      </c>
      <c r="J49" s="68" t="str">
        <f>IFERROR('Izlaz COGS'!#REF!*(1+VLOOKUP('Izlaz COGS'!$B47,Baza!$A:$D,4,FALSE())),"")</f>
        <v/>
      </c>
      <c r="K49" s="68" t="str">
        <f>IFERROR('Izlaz COGS'!#REF!*(1+VLOOKUP('Izlaz COGS'!$B47,Baza!$A:$D,4,FALSE())),"")</f>
        <v/>
      </c>
      <c r="L49" s="68" t="str">
        <f>IFERROR('Izlaz COGS'!#REF!*(1+VLOOKUP('Izlaz COGS'!$B47,Baza!$A:$D,4,FALSE())),"")</f>
        <v/>
      </c>
      <c r="M49" s="68" t="str">
        <f>IFERROR('Izlaz COGS'!#REF!*(1+VLOOKUP('Izlaz COGS'!$B47,Baza!$A:$D,4,FALSE())),"")</f>
        <v/>
      </c>
      <c r="N49" s="68" t="str">
        <f>IFERROR('Izlaz COGS'!#REF!*(1+VLOOKUP('Izlaz COGS'!$B47,Baza!$A:$D,4,FALSE())),"")</f>
        <v/>
      </c>
      <c r="O49" s="68" t="str">
        <f>IFERROR('Izlaz COGS'!G47*(1+VLOOKUP('Izlaz COGS'!$B47,Baza!$A:$D,4,FALSE())),"")</f>
        <v/>
      </c>
      <c r="P49" s="69" t="str">
        <f>IFERROR('Izlaz COGS'!H47*(1+VLOOKUP('Izlaz COGS'!$B47,Baza!$A:$D,4,FALSE())),"")</f>
        <v/>
      </c>
      <c r="Q49" s="70">
        <f t="shared" si="4"/>
        <v>0</v>
      </c>
    </row>
    <row r="50" spans="1:17" x14ac:dyDescent="0.3">
      <c r="A50" s="1"/>
      <c r="B50" s="32" t="str">
        <f>IF(Ulaz!B48="","",Ulaz!B48)</f>
        <v>Olimp Laboratories Sp. z.o.o.</v>
      </c>
      <c r="C50" s="67">
        <f>SUMIF(Baza!J:J,B50,Baza!K:K)</f>
        <v>3236.39</v>
      </c>
      <c r="D50" s="68" t="str">
        <f>IFERROR('Izlaz COGS'!#REF!*(1+VLOOKUP('Izlaz COGS'!$B48,Baza!$A:$D,4,FALSE())),"")</f>
        <v/>
      </c>
      <c r="E50" s="68" t="str">
        <f>IFERROR('Izlaz COGS'!#REF!*(1+VLOOKUP('Izlaz COGS'!$B48,Baza!$A:$D,4,FALSE())),"")</f>
        <v/>
      </c>
      <c r="F50" s="68" t="str">
        <f>IFERROR('Izlaz COGS'!#REF!*(1+VLOOKUP('Izlaz COGS'!$B48,Baza!$A:$D,4,FALSE())),"")</f>
        <v/>
      </c>
      <c r="G50" s="68" t="str">
        <f>IFERROR('Izlaz COGS'!#REF!*(1+VLOOKUP('Izlaz COGS'!$B48,Baza!$A:$D,4,FALSE())),"")</f>
        <v/>
      </c>
      <c r="H50" s="68" t="str">
        <f>IFERROR('Izlaz COGS'!#REF!*(1+VLOOKUP('Izlaz COGS'!$B48,Baza!$A:$D,4,FALSE())),"")</f>
        <v/>
      </c>
      <c r="I50" s="68" t="str">
        <f>IFERROR('Izlaz COGS'!#REF!*(1+VLOOKUP('Izlaz COGS'!$B48,Baza!$A:$D,4,FALSE())),"")</f>
        <v/>
      </c>
      <c r="J50" s="68" t="str">
        <f>IFERROR('Izlaz COGS'!#REF!*(1+VLOOKUP('Izlaz COGS'!$B48,Baza!$A:$D,4,FALSE())),"")</f>
        <v/>
      </c>
      <c r="K50" s="68" t="str">
        <f>IFERROR('Izlaz COGS'!#REF!*(1+VLOOKUP('Izlaz COGS'!$B48,Baza!$A:$D,4,FALSE())),"")</f>
        <v/>
      </c>
      <c r="L50" s="68" t="str">
        <f>IFERROR('Izlaz COGS'!#REF!*(1+VLOOKUP('Izlaz COGS'!$B48,Baza!$A:$D,4,FALSE())),"")</f>
        <v/>
      </c>
      <c r="M50" s="68" t="str">
        <f>IFERROR('Izlaz COGS'!#REF!*(1+VLOOKUP('Izlaz COGS'!$B48,Baza!$A:$D,4,FALSE())),"")</f>
        <v/>
      </c>
      <c r="N50" s="68" t="str">
        <f>IFERROR('Izlaz COGS'!#REF!*(1+VLOOKUP('Izlaz COGS'!$B48,Baza!$A:$D,4,FALSE())),"")</f>
        <v/>
      </c>
      <c r="O50" s="68" t="str">
        <f>IFERROR('Izlaz COGS'!G48*(1+VLOOKUP('Izlaz COGS'!$B48,Baza!$A:$D,4,FALSE())),"")</f>
        <v/>
      </c>
      <c r="P50" s="69" t="str">
        <f>IFERROR('Izlaz COGS'!H48*(1+VLOOKUP('Izlaz COGS'!$B48,Baza!$A:$D,4,FALSE())),"")</f>
        <v/>
      </c>
      <c r="Q50" s="70">
        <f t="shared" si="4"/>
        <v>0</v>
      </c>
    </row>
    <row r="51" spans="1:17" x14ac:dyDescent="0.3">
      <c r="A51" s="1"/>
      <c r="B51" s="32" t="e">
        <f>IF(Ulaz!#REF!="","",Ulaz!#REF!)</f>
        <v>#REF!</v>
      </c>
      <c r="C51" s="67">
        <f>SUMIF(Baza!J:J,B51,Baza!K:K)</f>
        <v>0</v>
      </c>
      <c r="D51" s="68" t="str">
        <f>IFERROR('Izlaz COGS'!#REF!*(1+VLOOKUP('Izlaz COGS'!#REF!,Baza!$A:$D,4,FALSE())),"")</f>
        <v/>
      </c>
      <c r="E51" s="68" t="str">
        <f>IFERROR('Izlaz COGS'!#REF!*(1+VLOOKUP('Izlaz COGS'!#REF!,Baza!$A:$D,4,FALSE())),"")</f>
        <v/>
      </c>
      <c r="F51" s="68" t="str">
        <f>IFERROR('Izlaz COGS'!#REF!*(1+VLOOKUP('Izlaz COGS'!#REF!,Baza!$A:$D,4,FALSE())),"")</f>
        <v/>
      </c>
      <c r="G51" s="68" t="str">
        <f>IFERROR('Izlaz COGS'!#REF!*(1+VLOOKUP('Izlaz COGS'!#REF!,Baza!$A:$D,4,FALSE())),"")</f>
        <v/>
      </c>
      <c r="H51" s="68" t="str">
        <f>IFERROR('Izlaz COGS'!#REF!*(1+VLOOKUP('Izlaz COGS'!#REF!,Baza!$A:$D,4,FALSE())),"")</f>
        <v/>
      </c>
      <c r="I51" s="68" t="str">
        <f>IFERROR('Izlaz COGS'!#REF!*(1+VLOOKUP('Izlaz COGS'!#REF!,Baza!$A:$D,4,FALSE())),"")</f>
        <v/>
      </c>
      <c r="J51" s="68" t="str">
        <f>IFERROR('Izlaz COGS'!#REF!*(1+VLOOKUP('Izlaz COGS'!#REF!,Baza!$A:$D,4,FALSE())),"")</f>
        <v/>
      </c>
      <c r="K51" s="68" t="str">
        <f>IFERROR('Izlaz COGS'!#REF!*(1+VLOOKUP('Izlaz COGS'!#REF!,Baza!$A:$D,4,FALSE())),"")</f>
        <v/>
      </c>
      <c r="L51" s="68" t="str">
        <f>IFERROR('Izlaz COGS'!#REF!*(1+VLOOKUP('Izlaz COGS'!#REF!,Baza!$A:$D,4,FALSE())),"")</f>
        <v/>
      </c>
      <c r="M51" s="68" t="str">
        <f>IFERROR('Izlaz COGS'!#REF!*(1+VLOOKUP('Izlaz COGS'!#REF!,Baza!$A:$D,4,FALSE())),"")</f>
        <v/>
      </c>
      <c r="N51" s="68" t="str">
        <f>IFERROR('Izlaz COGS'!#REF!*(1+VLOOKUP('Izlaz COGS'!#REF!,Baza!$A:$D,4,FALSE())),"")</f>
        <v/>
      </c>
      <c r="O51" s="68" t="str">
        <f>IFERROR('Izlaz COGS'!#REF!*(1+VLOOKUP('Izlaz COGS'!#REF!,Baza!$A:$D,4,FALSE())),"")</f>
        <v/>
      </c>
      <c r="P51" s="69" t="str">
        <f>IFERROR('Izlaz COGS'!#REF!*(1+VLOOKUP('Izlaz COGS'!#REF!,Baza!$A:$D,4,FALSE())),"")</f>
        <v/>
      </c>
      <c r="Q51" s="70">
        <f t="shared" si="4"/>
        <v>0</v>
      </c>
    </row>
    <row r="52" spans="1:17" x14ac:dyDescent="0.3">
      <c r="A52" s="1"/>
      <c r="B52" s="32" t="str">
        <f>IF(Ulaz!B49="","",Ulaz!B49)</f>
        <v>Vitafood</v>
      </c>
      <c r="C52" s="67">
        <f>SUMIF(Baza!J:J,B52,Baza!K:K)</f>
        <v>0</v>
      </c>
      <c r="D52" s="68" t="str">
        <f>IFERROR('Izlaz COGS'!#REF!*(1+VLOOKUP('Izlaz COGS'!$B49,Baza!$A:$D,4,FALSE())),"")</f>
        <v/>
      </c>
      <c r="E52" s="68" t="str">
        <f>IFERROR('Izlaz COGS'!#REF!*(1+VLOOKUP('Izlaz COGS'!$B49,Baza!$A:$D,4,FALSE())),"")</f>
        <v/>
      </c>
      <c r="F52" s="68" t="str">
        <f>IFERROR('Izlaz COGS'!#REF!*(1+VLOOKUP('Izlaz COGS'!$B49,Baza!$A:$D,4,FALSE())),"")</f>
        <v/>
      </c>
      <c r="G52" s="68" t="str">
        <f>IFERROR('Izlaz COGS'!#REF!*(1+VLOOKUP('Izlaz COGS'!$B49,Baza!$A:$D,4,FALSE())),"")</f>
        <v/>
      </c>
      <c r="H52" s="68" t="str">
        <f>IFERROR('Izlaz COGS'!#REF!*(1+VLOOKUP('Izlaz COGS'!$B49,Baza!$A:$D,4,FALSE())),"")</f>
        <v/>
      </c>
      <c r="I52" s="68" t="str">
        <f>IFERROR('Izlaz COGS'!#REF!*(1+VLOOKUP('Izlaz COGS'!$B49,Baza!$A:$D,4,FALSE())),"")</f>
        <v/>
      </c>
      <c r="J52" s="68" t="str">
        <f>IFERROR('Izlaz COGS'!#REF!*(1+VLOOKUP('Izlaz COGS'!$B49,Baza!$A:$D,4,FALSE())),"")</f>
        <v/>
      </c>
      <c r="K52" s="68" t="str">
        <f>IFERROR('Izlaz COGS'!#REF!*(1+VLOOKUP('Izlaz COGS'!$B49,Baza!$A:$D,4,FALSE())),"")</f>
        <v/>
      </c>
      <c r="L52" s="68" t="str">
        <f>IFERROR('Izlaz COGS'!#REF!*(1+VLOOKUP('Izlaz COGS'!$B49,Baza!$A:$D,4,FALSE())),"")</f>
        <v/>
      </c>
      <c r="M52" s="68" t="str">
        <f>IFERROR('Izlaz COGS'!#REF!*(1+VLOOKUP('Izlaz COGS'!$B49,Baza!$A:$D,4,FALSE())),"")</f>
        <v/>
      </c>
      <c r="N52" s="68" t="str">
        <f>IFERROR('Izlaz COGS'!#REF!*(1+VLOOKUP('Izlaz COGS'!$B49,Baza!$A:$D,4,FALSE())),"")</f>
        <v/>
      </c>
      <c r="O52" s="68" t="str">
        <f>IFERROR('Izlaz COGS'!G49*(1+VLOOKUP('Izlaz COGS'!$B49,Baza!$A:$D,4,FALSE())),"")</f>
        <v/>
      </c>
      <c r="P52" s="69" t="str">
        <f>IFERROR('Izlaz COGS'!H49*(1+VLOOKUP('Izlaz COGS'!$B49,Baza!$A:$D,4,FALSE())),"")</f>
        <v/>
      </c>
      <c r="Q52" s="70">
        <f t="shared" si="4"/>
        <v>0</v>
      </c>
    </row>
    <row r="53" spans="1:17" x14ac:dyDescent="0.3">
      <c r="A53" s="1"/>
      <c r="B53" s="32" t="str">
        <f>IF(Ulaz!B50="","",Ulaz!B50)</f>
        <v>DA.MO. INDUSTRIA ALIMENTARE SRL</v>
      </c>
      <c r="C53" s="67">
        <f>SUMIF(Baza!J:J,B53,Baza!K:K)</f>
        <v>0</v>
      </c>
      <c r="D53" s="68" t="str">
        <f>IFERROR('Izlaz COGS'!#REF!*(1+VLOOKUP('Izlaz COGS'!$B50,Baza!$A:$D,4,FALSE())),"")</f>
        <v/>
      </c>
      <c r="E53" s="68" t="str">
        <f>IFERROR('Izlaz COGS'!#REF!*(1+VLOOKUP('Izlaz COGS'!$B50,Baza!$A:$D,4,FALSE())),"")</f>
        <v/>
      </c>
      <c r="F53" s="68" t="str">
        <f>IFERROR('Izlaz COGS'!#REF!*(1+VLOOKUP('Izlaz COGS'!$B50,Baza!$A:$D,4,FALSE())),"")</f>
        <v/>
      </c>
      <c r="G53" s="68" t="str">
        <f>IFERROR('Izlaz COGS'!#REF!*(1+VLOOKUP('Izlaz COGS'!$B50,Baza!$A:$D,4,FALSE())),"")</f>
        <v/>
      </c>
      <c r="H53" s="68" t="str">
        <f>IFERROR('Izlaz COGS'!#REF!*(1+VLOOKUP('Izlaz COGS'!$B50,Baza!$A:$D,4,FALSE())),"")</f>
        <v/>
      </c>
      <c r="I53" s="68" t="str">
        <f>IFERROR('Izlaz COGS'!#REF!*(1+VLOOKUP('Izlaz COGS'!$B50,Baza!$A:$D,4,FALSE())),"")</f>
        <v/>
      </c>
      <c r="J53" s="68" t="str">
        <f>IFERROR('Izlaz COGS'!#REF!*(1+VLOOKUP('Izlaz COGS'!$B50,Baza!$A:$D,4,FALSE())),"")</f>
        <v/>
      </c>
      <c r="K53" s="68" t="str">
        <f>IFERROR('Izlaz COGS'!#REF!*(1+VLOOKUP('Izlaz COGS'!$B50,Baza!$A:$D,4,FALSE())),"")</f>
        <v/>
      </c>
      <c r="L53" s="68" t="str">
        <f>IFERROR('Izlaz COGS'!#REF!*(1+VLOOKUP('Izlaz COGS'!$B50,Baza!$A:$D,4,FALSE())),"")</f>
        <v/>
      </c>
      <c r="M53" s="68" t="str">
        <f>IFERROR('Izlaz COGS'!#REF!*(1+VLOOKUP('Izlaz COGS'!$B50,Baza!$A:$D,4,FALSE())),"")</f>
        <v/>
      </c>
      <c r="N53" s="68" t="str">
        <f>IFERROR('Izlaz COGS'!#REF!*(1+VLOOKUP('Izlaz COGS'!$B50,Baza!$A:$D,4,FALSE())),"")</f>
        <v/>
      </c>
      <c r="O53" s="68" t="str">
        <f>IFERROR('Izlaz COGS'!G50*(1+VLOOKUP('Izlaz COGS'!$B50,Baza!$A:$D,4,FALSE())),"")</f>
        <v/>
      </c>
      <c r="P53" s="69" t="str">
        <f>IFERROR('Izlaz COGS'!H50*(1+VLOOKUP('Izlaz COGS'!$B50,Baza!$A:$D,4,FALSE())),"")</f>
        <v/>
      </c>
      <c r="Q53" s="70">
        <f t="shared" si="4"/>
        <v>0</v>
      </c>
    </row>
    <row r="54" spans="1:17" x14ac:dyDescent="0.3">
      <c r="A54" s="1"/>
      <c r="B54" s="32" t="str">
        <f>IF(Ulaz!B51="","",Ulaz!B51)</f>
        <v>SWEDISH NUTRA AB</v>
      </c>
      <c r="C54" s="67">
        <f>SUMIF(Baza!J:J,B54,Baza!K:K)</f>
        <v>11340.38</v>
      </c>
      <c r="D54" s="68" t="str">
        <f>IFERROR('Izlaz COGS'!#REF!*(1+VLOOKUP('Izlaz COGS'!$B51,Baza!$A:$D,4,FALSE())),"")</f>
        <v/>
      </c>
      <c r="E54" s="68" t="str">
        <f>IFERROR('Izlaz COGS'!#REF!*(1+VLOOKUP('Izlaz COGS'!$B51,Baza!$A:$D,4,FALSE())),"")</f>
        <v/>
      </c>
      <c r="F54" s="68" t="str">
        <f>IFERROR('Izlaz COGS'!#REF!*(1+VLOOKUP('Izlaz COGS'!$B51,Baza!$A:$D,4,FALSE())),"")</f>
        <v/>
      </c>
      <c r="G54" s="68" t="str">
        <f>IFERROR('Izlaz COGS'!#REF!*(1+VLOOKUP('Izlaz COGS'!$B51,Baza!$A:$D,4,FALSE())),"")</f>
        <v/>
      </c>
      <c r="H54" s="68" t="str">
        <f>IFERROR('Izlaz COGS'!#REF!*(1+VLOOKUP('Izlaz COGS'!$B51,Baza!$A:$D,4,FALSE())),"")</f>
        <v/>
      </c>
      <c r="I54" s="68" t="str">
        <f>IFERROR('Izlaz COGS'!#REF!*(1+VLOOKUP('Izlaz COGS'!$B51,Baza!$A:$D,4,FALSE())),"")</f>
        <v/>
      </c>
      <c r="J54" s="68" t="str">
        <f>IFERROR('Izlaz COGS'!#REF!*(1+VLOOKUP('Izlaz COGS'!$B51,Baza!$A:$D,4,FALSE())),"")</f>
        <v/>
      </c>
      <c r="K54" s="68" t="str">
        <f>IFERROR('Izlaz COGS'!#REF!*(1+VLOOKUP('Izlaz COGS'!$B51,Baza!$A:$D,4,FALSE())),"")</f>
        <v/>
      </c>
      <c r="L54" s="68" t="str">
        <f>IFERROR('Izlaz COGS'!#REF!*(1+VLOOKUP('Izlaz COGS'!$B51,Baza!$A:$D,4,FALSE())),"")</f>
        <v/>
      </c>
      <c r="M54" s="68" t="str">
        <f>IFERROR('Izlaz COGS'!#REF!*(1+VLOOKUP('Izlaz COGS'!$B51,Baza!$A:$D,4,FALSE())),"")</f>
        <v/>
      </c>
      <c r="N54" s="68" t="str">
        <f>IFERROR('Izlaz COGS'!#REF!*(1+VLOOKUP('Izlaz COGS'!$B51,Baza!$A:$D,4,FALSE())),"")</f>
        <v/>
      </c>
      <c r="O54" s="68" t="str">
        <f>IFERROR('Izlaz COGS'!G51*(1+VLOOKUP('Izlaz COGS'!$B51,Baza!$A:$D,4,FALSE())),"")</f>
        <v/>
      </c>
      <c r="P54" s="69" t="str">
        <f>IFERROR('Izlaz COGS'!H51*(1+VLOOKUP('Izlaz COGS'!$B51,Baza!$A:$D,4,FALSE())),"")</f>
        <v/>
      </c>
      <c r="Q54" s="70">
        <f t="shared" si="4"/>
        <v>0</v>
      </c>
    </row>
    <row r="55" spans="1:17" x14ac:dyDescent="0.3">
      <c r="A55" s="1"/>
      <c r="B55" s="32" t="str">
        <f>IF(Ulaz!B57="","",Ulaz!B57)</f>
        <v>BREACKFAST FOOD PRODUCTION SRL</v>
      </c>
      <c r="C55" s="67">
        <f>SUMIF(Baza!J:J,B55,Baza!K:K)</f>
        <v>0</v>
      </c>
      <c r="D55" s="68" t="str">
        <f>IFERROR('Izlaz COGS'!#REF!*(1+VLOOKUP('Izlaz COGS'!$B57,Baza!$A:$D,4,FALSE())),"")</f>
        <v/>
      </c>
      <c r="E55" s="68" t="str">
        <f>IFERROR('Izlaz COGS'!#REF!*(1+VLOOKUP('Izlaz COGS'!$B57,Baza!$A:$D,4,FALSE())),"")</f>
        <v/>
      </c>
      <c r="F55" s="68" t="str">
        <f>IFERROR('Izlaz COGS'!#REF!*(1+VLOOKUP('Izlaz COGS'!$B57,Baza!$A:$D,4,FALSE())),"")</f>
        <v/>
      </c>
      <c r="G55" s="68" t="str">
        <f>IFERROR('Izlaz COGS'!#REF!*(1+VLOOKUP('Izlaz COGS'!$B57,Baza!$A:$D,4,FALSE())),"")</f>
        <v/>
      </c>
      <c r="H55" s="68" t="str">
        <f>IFERROR('Izlaz COGS'!#REF!*(1+VLOOKUP('Izlaz COGS'!$B57,Baza!$A:$D,4,FALSE())),"")</f>
        <v/>
      </c>
      <c r="I55" s="68" t="str">
        <f>IFERROR('Izlaz COGS'!#REF!*(1+VLOOKUP('Izlaz COGS'!$B57,Baza!$A:$D,4,FALSE())),"")</f>
        <v/>
      </c>
      <c r="J55" s="68" t="str">
        <f>IFERROR('Izlaz COGS'!#REF!*(1+VLOOKUP('Izlaz COGS'!$B57,Baza!$A:$D,4,FALSE())),"")</f>
        <v/>
      </c>
      <c r="K55" s="68" t="str">
        <f>IFERROR('Izlaz COGS'!#REF!*(1+VLOOKUP('Izlaz COGS'!$B57,Baza!$A:$D,4,FALSE())),"")</f>
        <v/>
      </c>
      <c r="L55" s="68" t="str">
        <f>IFERROR('Izlaz COGS'!#REF!*(1+VLOOKUP('Izlaz COGS'!$B57,Baza!$A:$D,4,FALSE())),"")</f>
        <v/>
      </c>
      <c r="M55" s="68" t="str">
        <f>IFERROR('Izlaz COGS'!#REF!*(1+VLOOKUP('Izlaz COGS'!$B57,Baza!$A:$D,4,FALSE())),"")</f>
        <v/>
      </c>
      <c r="N55" s="68" t="str">
        <f>IFERROR('Izlaz COGS'!#REF!*(1+VLOOKUP('Izlaz COGS'!$B57,Baza!$A:$D,4,FALSE())),"")</f>
        <v/>
      </c>
      <c r="O55" s="68" t="str">
        <f>IFERROR('Izlaz COGS'!G57*(1+VLOOKUP('Izlaz COGS'!$B57,Baza!$A:$D,4,FALSE())),"")</f>
        <v/>
      </c>
      <c r="P55" s="69" t="str">
        <f>IFERROR('Izlaz COGS'!H57*(1+VLOOKUP('Izlaz COGS'!$B57,Baza!$A:$D,4,FALSE())),"")</f>
        <v/>
      </c>
      <c r="Q55" s="70">
        <f t="shared" si="4"/>
        <v>0</v>
      </c>
    </row>
    <row r="56" spans="1:17" x14ac:dyDescent="0.3">
      <c r="A56" s="1"/>
      <c r="B56" s="32" t="str">
        <f>IF(Ulaz!B58="","",Ulaz!B58)</f>
        <v>MAAY d.o.o.</v>
      </c>
      <c r="C56" s="67">
        <f>SUMIF(Baza!J:J,B56,Baza!K:K)</f>
        <v>0</v>
      </c>
      <c r="D56" s="68" t="str">
        <f>IFERROR('Izlaz COGS'!#REF!*(1+VLOOKUP('Izlaz COGS'!$B58,Baza!$A:$D,4,FALSE())),"")</f>
        <v/>
      </c>
      <c r="E56" s="68" t="str">
        <f>IFERROR('Izlaz COGS'!#REF!*(1+VLOOKUP('Izlaz COGS'!$B58,Baza!$A:$D,4,FALSE())),"")</f>
        <v/>
      </c>
      <c r="F56" s="68" t="str">
        <f>IFERROR('Izlaz COGS'!#REF!*(1+VLOOKUP('Izlaz COGS'!$B58,Baza!$A:$D,4,FALSE())),"")</f>
        <v/>
      </c>
      <c r="G56" s="68" t="str">
        <f>IFERROR('Izlaz COGS'!#REF!*(1+VLOOKUP('Izlaz COGS'!$B58,Baza!$A:$D,4,FALSE())),"")</f>
        <v/>
      </c>
      <c r="H56" s="68" t="str">
        <f>IFERROR('Izlaz COGS'!#REF!*(1+VLOOKUP('Izlaz COGS'!$B58,Baza!$A:$D,4,FALSE())),"")</f>
        <v/>
      </c>
      <c r="I56" s="68" t="str">
        <f>IFERROR('Izlaz COGS'!#REF!*(1+VLOOKUP('Izlaz COGS'!$B58,Baza!$A:$D,4,FALSE())),"")</f>
        <v/>
      </c>
      <c r="J56" s="68" t="str">
        <f>IFERROR('Izlaz COGS'!#REF!*(1+VLOOKUP('Izlaz COGS'!$B58,Baza!$A:$D,4,FALSE())),"")</f>
        <v/>
      </c>
      <c r="K56" s="68" t="str">
        <f>IFERROR('Izlaz COGS'!#REF!*(1+VLOOKUP('Izlaz COGS'!$B58,Baza!$A:$D,4,FALSE())),"")</f>
        <v/>
      </c>
      <c r="L56" s="68" t="str">
        <f>IFERROR('Izlaz COGS'!#REF!*(1+VLOOKUP('Izlaz COGS'!$B58,Baza!$A:$D,4,FALSE())),"")</f>
        <v/>
      </c>
      <c r="M56" s="68" t="str">
        <f>IFERROR('Izlaz COGS'!#REF!*(1+VLOOKUP('Izlaz COGS'!$B58,Baza!$A:$D,4,FALSE())),"")</f>
        <v/>
      </c>
      <c r="N56" s="68" t="str">
        <f>IFERROR('Izlaz COGS'!#REF!*(1+VLOOKUP('Izlaz COGS'!$B58,Baza!$A:$D,4,FALSE())),"")</f>
        <v/>
      </c>
      <c r="O56" s="68" t="str">
        <f>IFERROR('Izlaz COGS'!G58*(1+VLOOKUP('Izlaz COGS'!$B58,Baza!$A:$D,4,FALSE())),"")</f>
        <v/>
      </c>
      <c r="P56" s="69" t="str">
        <f>IFERROR('Izlaz COGS'!H58*(1+VLOOKUP('Izlaz COGS'!$B58,Baza!$A:$D,4,FALSE())),"")</f>
        <v/>
      </c>
      <c r="Q56" s="70">
        <f t="shared" si="4"/>
        <v>0</v>
      </c>
    </row>
    <row r="57" spans="1:17" x14ac:dyDescent="0.3">
      <c r="A57" s="1"/>
      <c r="B57" s="32" t="str">
        <f>IF(Ulaz!B59="","",Ulaz!B59)</f>
        <v>SVEPLAST d.o.o.</v>
      </c>
      <c r="C57" s="67">
        <f>SUMIF(Baza!J:J,B57,Baza!K:K)</f>
        <v>0</v>
      </c>
      <c r="D57" s="68" t="str">
        <f>IFERROR('Izlaz COGS'!#REF!*(1+VLOOKUP('Izlaz COGS'!$B59,Baza!$A:$D,4,FALSE())),"")</f>
        <v/>
      </c>
      <c r="E57" s="68" t="str">
        <f>IFERROR('Izlaz COGS'!#REF!*(1+VLOOKUP('Izlaz COGS'!$B59,Baza!$A:$D,4,FALSE())),"")</f>
        <v/>
      </c>
      <c r="F57" s="68" t="str">
        <f>IFERROR('Izlaz COGS'!#REF!*(1+VLOOKUP('Izlaz COGS'!$B59,Baza!$A:$D,4,FALSE())),"")</f>
        <v/>
      </c>
      <c r="G57" s="68" t="str">
        <f>IFERROR('Izlaz COGS'!#REF!*(1+VLOOKUP('Izlaz COGS'!$B59,Baza!$A:$D,4,FALSE())),"")</f>
        <v/>
      </c>
      <c r="H57" s="68" t="str">
        <f>IFERROR('Izlaz COGS'!#REF!*(1+VLOOKUP('Izlaz COGS'!$B59,Baza!$A:$D,4,FALSE())),"")</f>
        <v/>
      </c>
      <c r="I57" s="68" t="str">
        <f>IFERROR('Izlaz COGS'!#REF!*(1+VLOOKUP('Izlaz COGS'!$B59,Baza!$A:$D,4,FALSE())),"")</f>
        <v/>
      </c>
      <c r="J57" s="68" t="str">
        <f>IFERROR('Izlaz COGS'!#REF!*(1+VLOOKUP('Izlaz COGS'!$B59,Baza!$A:$D,4,FALSE())),"")</f>
        <v/>
      </c>
      <c r="K57" s="68" t="str">
        <f>IFERROR('Izlaz COGS'!#REF!*(1+VLOOKUP('Izlaz COGS'!$B59,Baza!$A:$D,4,FALSE())),"")</f>
        <v/>
      </c>
      <c r="L57" s="68" t="str">
        <f>IFERROR('Izlaz COGS'!#REF!*(1+VLOOKUP('Izlaz COGS'!$B59,Baza!$A:$D,4,FALSE())),"")</f>
        <v/>
      </c>
      <c r="M57" s="68" t="str">
        <f>IFERROR('Izlaz COGS'!#REF!*(1+VLOOKUP('Izlaz COGS'!$B59,Baza!$A:$D,4,FALSE())),"")</f>
        <v/>
      </c>
      <c r="N57" s="68" t="str">
        <f>IFERROR('Izlaz COGS'!#REF!*(1+VLOOKUP('Izlaz COGS'!$B59,Baza!$A:$D,4,FALSE())),"")</f>
        <v/>
      </c>
      <c r="O57" s="68" t="str">
        <f>IFERROR('Izlaz COGS'!G59*(1+VLOOKUP('Izlaz COGS'!$B59,Baza!$A:$D,4,FALSE())),"")</f>
        <v/>
      </c>
      <c r="P57" s="69" t="str">
        <f>IFERROR('Izlaz COGS'!H59*(1+VLOOKUP('Izlaz COGS'!$B59,Baza!$A:$D,4,FALSE())),"")</f>
        <v/>
      </c>
      <c r="Q57" s="70">
        <f t="shared" si="4"/>
        <v>0</v>
      </c>
    </row>
    <row r="58" spans="1:17" x14ac:dyDescent="0.3">
      <c r="A58" s="1"/>
      <c r="B58" s="32" t="str">
        <f>IF(Ulaz!B60="","",Ulaz!B60)</f>
        <v>ZHEJIANG XXL INDUSTRY AND TRADE CO.,LTD</v>
      </c>
      <c r="C58" s="67">
        <f>SUMIF(Baza!J:J,B58,Baza!K:K)</f>
        <v>0</v>
      </c>
      <c r="D58" s="68" t="str">
        <f>IFERROR('Izlaz COGS'!#REF!*(1+VLOOKUP('Izlaz COGS'!$B60,Baza!$A:$D,4,FALSE())),"")</f>
        <v/>
      </c>
      <c r="E58" s="68" t="str">
        <f>IFERROR('Izlaz COGS'!#REF!*(1+VLOOKUP('Izlaz COGS'!$B60,Baza!$A:$D,4,FALSE())),"")</f>
        <v/>
      </c>
      <c r="F58" s="68" t="str">
        <f>IFERROR('Izlaz COGS'!#REF!*(1+VLOOKUP('Izlaz COGS'!$B60,Baza!$A:$D,4,FALSE())),"")</f>
        <v/>
      </c>
      <c r="G58" s="68" t="str">
        <f>IFERROR('Izlaz COGS'!#REF!*(1+VLOOKUP('Izlaz COGS'!$B60,Baza!$A:$D,4,FALSE())),"")</f>
        <v/>
      </c>
      <c r="H58" s="68" t="str">
        <f>IFERROR('Izlaz COGS'!#REF!*(1+VLOOKUP('Izlaz COGS'!$B60,Baza!$A:$D,4,FALSE())),"")</f>
        <v/>
      </c>
      <c r="I58" s="68" t="str">
        <f>IFERROR('Izlaz COGS'!#REF!*(1+VLOOKUP('Izlaz COGS'!$B60,Baza!$A:$D,4,FALSE())),"")</f>
        <v/>
      </c>
      <c r="J58" s="68" t="str">
        <f>IFERROR('Izlaz COGS'!#REF!*(1+VLOOKUP('Izlaz COGS'!$B60,Baza!$A:$D,4,FALSE())),"")</f>
        <v/>
      </c>
      <c r="K58" s="68" t="str">
        <f>IFERROR('Izlaz COGS'!#REF!*(1+VLOOKUP('Izlaz COGS'!$B60,Baza!$A:$D,4,FALSE())),"")</f>
        <v/>
      </c>
      <c r="L58" s="68" t="str">
        <f>IFERROR('Izlaz COGS'!#REF!*(1+VLOOKUP('Izlaz COGS'!$B60,Baza!$A:$D,4,FALSE())),"")</f>
        <v/>
      </c>
      <c r="M58" s="68" t="str">
        <f>IFERROR('Izlaz COGS'!#REF!*(1+VLOOKUP('Izlaz COGS'!$B60,Baza!$A:$D,4,FALSE())),"")</f>
        <v/>
      </c>
      <c r="N58" s="68" t="str">
        <f>IFERROR('Izlaz COGS'!#REF!*(1+VLOOKUP('Izlaz COGS'!$B60,Baza!$A:$D,4,FALSE())),"")</f>
        <v/>
      </c>
      <c r="O58" s="68" t="str">
        <f>IFERROR('Izlaz COGS'!G60*(1+VLOOKUP('Izlaz COGS'!$B60,Baza!$A:$D,4,FALSE())),"")</f>
        <v/>
      </c>
      <c r="P58" s="69" t="str">
        <f>IFERROR('Izlaz COGS'!H60*(1+VLOOKUP('Izlaz COGS'!$B60,Baza!$A:$D,4,FALSE())),"")</f>
        <v/>
      </c>
      <c r="Q58" s="70">
        <f t="shared" si="4"/>
        <v>0</v>
      </c>
    </row>
    <row r="59" spans="1:17" x14ac:dyDescent="0.3">
      <c r="A59" s="1"/>
      <c r="B59" s="32" t="str">
        <f>IF(Ulaz!B61="","",Ulaz!B61)</f>
        <v>BioTech USA Kft.</v>
      </c>
      <c r="C59" s="67">
        <f>SUMIF(Baza!J:J,B59,Baza!K:K)</f>
        <v>6828.84</v>
      </c>
      <c r="D59" s="68" t="str">
        <f>IFERROR('Izlaz COGS'!#REF!*(1+VLOOKUP('Izlaz COGS'!$B61,Baza!$A:$D,4,FALSE())),"")</f>
        <v/>
      </c>
      <c r="E59" s="68" t="str">
        <f>IFERROR('Izlaz COGS'!#REF!*(1+VLOOKUP('Izlaz COGS'!$B61,Baza!$A:$D,4,FALSE())),"")</f>
        <v/>
      </c>
      <c r="F59" s="68" t="str">
        <f>IFERROR('Izlaz COGS'!#REF!*(1+VLOOKUP('Izlaz COGS'!$B61,Baza!$A:$D,4,FALSE())),"")</f>
        <v/>
      </c>
      <c r="G59" s="68" t="str">
        <f>IFERROR('Izlaz COGS'!#REF!*(1+VLOOKUP('Izlaz COGS'!$B61,Baza!$A:$D,4,FALSE())),"")</f>
        <v/>
      </c>
      <c r="H59" s="68" t="str">
        <f>IFERROR('Izlaz COGS'!#REF!*(1+VLOOKUP('Izlaz COGS'!$B61,Baza!$A:$D,4,FALSE())),"")</f>
        <v/>
      </c>
      <c r="I59" s="68" t="str">
        <f>IFERROR('Izlaz COGS'!#REF!*(1+VLOOKUP('Izlaz COGS'!$B61,Baza!$A:$D,4,FALSE())),"")</f>
        <v/>
      </c>
      <c r="J59" s="68" t="str">
        <f>IFERROR('Izlaz COGS'!#REF!*(1+VLOOKUP('Izlaz COGS'!$B61,Baza!$A:$D,4,FALSE())),"")</f>
        <v/>
      </c>
      <c r="K59" s="68" t="str">
        <f>IFERROR('Izlaz COGS'!#REF!*(1+VLOOKUP('Izlaz COGS'!$B61,Baza!$A:$D,4,FALSE())),"")</f>
        <v/>
      </c>
      <c r="L59" s="68" t="str">
        <f>IFERROR('Izlaz COGS'!#REF!*(1+VLOOKUP('Izlaz COGS'!$B61,Baza!$A:$D,4,FALSE())),"")</f>
        <v/>
      </c>
      <c r="M59" s="68" t="str">
        <f>IFERROR('Izlaz COGS'!#REF!*(1+VLOOKUP('Izlaz COGS'!$B61,Baza!$A:$D,4,FALSE())),"")</f>
        <v/>
      </c>
      <c r="N59" s="68" t="str">
        <f>IFERROR('Izlaz COGS'!#REF!*(1+VLOOKUP('Izlaz COGS'!$B61,Baza!$A:$D,4,FALSE())),"")</f>
        <v/>
      </c>
      <c r="O59" s="68" t="str">
        <f>IFERROR('Izlaz COGS'!G61*(1+VLOOKUP('Izlaz COGS'!$B61,Baza!$A:$D,4,FALSE())),"")</f>
        <v/>
      </c>
      <c r="P59" s="69" t="str">
        <f>IFERROR('Izlaz COGS'!H61*(1+VLOOKUP('Izlaz COGS'!$B61,Baza!$A:$D,4,FALSE())),"")</f>
        <v/>
      </c>
      <c r="Q59" s="70">
        <f t="shared" si="4"/>
        <v>0</v>
      </c>
    </row>
    <row r="60" spans="1:17" x14ac:dyDescent="0.3">
      <c r="A60" s="1"/>
      <c r="B60" s="32" t="str">
        <f>IF(Ulaz!B62="","",Ulaz!B62)</f>
        <v>CARRIER j.d.o.o.</v>
      </c>
      <c r="C60" s="67">
        <f>SUMIF(Baza!J:J,B60,Baza!K:K)</f>
        <v>0</v>
      </c>
      <c r="D60" s="68" t="str">
        <f>IFERROR('Izlaz COGS'!#REF!*(1+VLOOKUP('Izlaz COGS'!$B62,Baza!$A:$D,4,FALSE())),"")</f>
        <v/>
      </c>
      <c r="E60" s="68" t="str">
        <f>IFERROR('Izlaz COGS'!#REF!*(1+VLOOKUP('Izlaz COGS'!$B62,Baza!$A:$D,4,FALSE())),"")</f>
        <v/>
      </c>
      <c r="F60" s="68" t="str">
        <f>IFERROR('Izlaz COGS'!#REF!*(1+VLOOKUP('Izlaz COGS'!$B62,Baza!$A:$D,4,FALSE())),"")</f>
        <v/>
      </c>
      <c r="G60" s="68" t="str">
        <f>IFERROR('Izlaz COGS'!#REF!*(1+VLOOKUP('Izlaz COGS'!$B62,Baza!$A:$D,4,FALSE())),"")</f>
        <v/>
      </c>
      <c r="H60" s="68" t="str">
        <f>IFERROR('Izlaz COGS'!#REF!*(1+VLOOKUP('Izlaz COGS'!$B62,Baza!$A:$D,4,FALSE())),"")</f>
        <v/>
      </c>
      <c r="I60" s="68" t="str">
        <f>IFERROR('Izlaz COGS'!#REF!*(1+VLOOKUP('Izlaz COGS'!$B62,Baza!$A:$D,4,FALSE())),"")</f>
        <v/>
      </c>
      <c r="J60" s="68" t="str">
        <f>IFERROR('Izlaz COGS'!#REF!*(1+VLOOKUP('Izlaz COGS'!$B62,Baza!$A:$D,4,FALSE())),"")</f>
        <v/>
      </c>
      <c r="K60" s="68" t="str">
        <f>IFERROR('Izlaz COGS'!#REF!*(1+VLOOKUP('Izlaz COGS'!$B62,Baza!$A:$D,4,FALSE())),"")</f>
        <v/>
      </c>
      <c r="L60" s="68" t="str">
        <f>IFERROR('Izlaz COGS'!#REF!*(1+VLOOKUP('Izlaz COGS'!$B62,Baza!$A:$D,4,FALSE())),"")</f>
        <v/>
      </c>
      <c r="M60" s="68" t="str">
        <f>IFERROR('Izlaz COGS'!#REF!*(1+VLOOKUP('Izlaz COGS'!$B62,Baza!$A:$D,4,FALSE())),"")</f>
        <v/>
      </c>
      <c r="N60" s="68" t="str">
        <f>IFERROR('Izlaz COGS'!#REF!*(1+VLOOKUP('Izlaz COGS'!$B62,Baza!$A:$D,4,FALSE())),"")</f>
        <v/>
      </c>
      <c r="O60" s="68" t="str">
        <f>IFERROR('Izlaz COGS'!G62*(1+VLOOKUP('Izlaz COGS'!$B62,Baza!$A:$D,4,FALSE())),"")</f>
        <v/>
      </c>
      <c r="P60" s="69" t="str">
        <f>IFERROR('Izlaz COGS'!H62*(1+VLOOKUP('Izlaz COGS'!$B62,Baza!$A:$D,4,FALSE())),"")</f>
        <v/>
      </c>
      <c r="Q60" s="70">
        <f t="shared" si="4"/>
        <v>0</v>
      </c>
    </row>
    <row r="61" spans="1:17" x14ac:dyDescent="0.3">
      <c r="A61" s="1"/>
      <c r="B61" s="32" t="str">
        <f>IF(Ulaz!B63="","",Ulaz!B63)</f>
        <v>MATAN I JARANEN D.O.O</v>
      </c>
      <c r="C61" s="67">
        <f>SUMIF(Baza!J:J,B61,Baza!K:K)</f>
        <v>0</v>
      </c>
      <c r="D61" s="68" t="str">
        <f>IFERROR('Izlaz COGS'!#REF!*(1+VLOOKUP('Izlaz COGS'!$B63,Baza!$A:$D,4,FALSE())),"")</f>
        <v/>
      </c>
      <c r="E61" s="68" t="str">
        <f>IFERROR('Izlaz COGS'!#REF!*(1+VLOOKUP('Izlaz COGS'!$B63,Baza!$A:$D,4,FALSE())),"")</f>
        <v/>
      </c>
      <c r="F61" s="68" t="str">
        <f>IFERROR('Izlaz COGS'!#REF!*(1+VLOOKUP('Izlaz COGS'!$B63,Baza!$A:$D,4,FALSE())),"")</f>
        <v/>
      </c>
      <c r="G61" s="68" t="str">
        <f>IFERROR('Izlaz COGS'!#REF!*(1+VLOOKUP('Izlaz COGS'!$B63,Baza!$A:$D,4,FALSE())),"")</f>
        <v/>
      </c>
      <c r="H61" s="68" t="str">
        <f>IFERROR('Izlaz COGS'!#REF!*(1+VLOOKUP('Izlaz COGS'!$B63,Baza!$A:$D,4,FALSE())),"")</f>
        <v/>
      </c>
      <c r="I61" s="68" t="str">
        <f>IFERROR('Izlaz COGS'!#REF!*(1+VLOOKUP('Izlaz COGS'!$B63,Baza!$A:$D,4,FALSE())),"")</f>
        <v/>
      </c>
      <c r="J61" s="68" t="str">
        <f>IFERROR('Izlaz COGS'!#REF!*(1+VLOOKUP('Izlaz COGS'!$B63,Baza!$A:$D,4,FALSE())),"")</f>
        <v/>
      </c>
      <c r="K61" s="68" t="str">
        <f>IFERROR('Izlaz COGS'!#REF!*(1+VLOOKUP('Izlaz COGS'!$B63,Baza!$A:$D,4,FALSE())),"")</f>
        <v/>
      </c>
      <c r="L61" s="68" t="str">
        <f>IFERROR('Izlaz COGS'!#REF!*(1+VLOOKUP('Izlaz COGS'!$B63,Baza!$A:$D,4,FALSE())),"")</f>
        <v/>
      </c>
      <c r="M61" s="68" t="str">
        <f>IFERROR('Izlaz COGS'!#REF!*(1+VLOOKUP('Izlaz COGS'!$B63,Baza!$A:$D,4,FALSE())),"")</f>
        <v/>
      </c>
      <c r="N61" s="68" t="str">
        <f>IFERROR('Izlaz COGS'!#REF!*(1+VLOOKUP('Izlaz COGS'!$B63,Baza!$A:$D,4,FALSE())),"")</f>
        <v/>
      </c>
      <c r="O61" s="68" t="str">
        <f>IFERROR('Izlaz COGS'!G63*(1+VLOOKUP('Izlaz COGS'!$B63,Baza!$A:$D,4,FALSE())),"")</f>
        <v/>
      </c>
      <c r="P61" s="69" t="str">
        <f>IFERROR('Izlaz COGS'!H63*(1+VLOOKUP('Izlaz COGS'!$B63,Baza!$A:$D,4,FALSE())),"")</f>
        <v/>
      </c>
      <c r="Q61" s="70">
        <f t="shared" si="4"/>
        <v>0</v>
      </c>
    </row>
    <row r="62" spans="1:17" x14ac:dyDescent="0.3">
      <c r="A62" s="1"/>
      <c r="B62" s="32" t="str">
        <f>IF(Ulaz!B66="","",Ulaz!B66)</f>
        <v>SAVIN D.O.O.</v>
      </c>
      <c r="C62" s="67">
        <f>SUMIF(Baza!J:J,B62,Baza!K:K)</f>
        <v>0</v>
      </c>
      <c r="D62" s="68" t="str">
        <f>IFERROR('Izlaz COGS'!#REF!*(1+VLOOKUP('Izlaz COGS'!$B66,Baza!$A:$D,4,FALSE())),"")</f>
        <v/>
      </c>
      <c r="E62" s="68" t="str">
        <f>IFERROR('Izlaz COGS'!#REF!*(1+VLOOKUP('Izlaz COGS'!$B66,Baza!$A:$D,4,FALSE())),"")</f>
        <v/>
      </c>
      <c r="F62" s="68" t="str">
        <f>IFERROR('Izlaz COGS'!#REF!*(1+VLOOKUP('Izlaz COGS'!$B66,Baza!$A:$D,4,FALSE())),"")</f>
        <v/>
      </c>
      <c r="G62" s="68" t="str">
        <f>IFERROR('Izlaz COGS'!#REF!*(1+VLOOKUP('Izlaz COGS'!$B66,Baza!$A:$D,4,FALSE())),"")</f>
        <v/>
      </c>
      <c r="H62" s="68" t="str">
        <f>IFERROR('Izlaz COGS'!#REF!*(1+VLOOKUP('Izlaz COGS'!$B66,Baza!$A:$D,4,FALSE())),"")</f>
        <v/>
      </c>
      <c r="I62" s="68" t="str">
        <f>IFERROR('Izlaz COGS'!#REF!*(1+VLOOKUP('Izlaz COGS'!$B66,Baza!$A:$D,4,FALSE())),"")</f>
        <v/>
      </c>
      <c r="J62" s="68" t="str">
        <f>IFERROR('Izlaz COGS'!#REF!*(1+VLOOKUP('Izlaz COGS'!$B66,Baza!$A:$D,4,FALSE())),"")</f>
        <v/>
      </c>
      <c r="K62" s="68" t="str">
        <f>IFERROR('Izlaz COGS'!#REF!*(1+VLOOKUP('Izlaz COGS'!$B66,Baza!$A:$D,4,FALSE())),"")</f>
        <v/>
      </c>
      <c r="L62" s="68" t="str">
        <f>IFERROR('Izlaz COGS'!#REF!*(1+VLOOKUP('Izlaz COGS'!$B66,Baza!$A:$D,4,FALSE())),"")</f>
        <v/>
      </c>
      <c r="M62" s="68" t="str">
        <f>IFERROR('Izlaz COGS'!#REF!*(1+VLOOKUP('Izlaz COGS'!$B66,Baza!$A:$D,4,FALSE())),"")</f>
        <v/>
      </c>
      <c r="N62" s="68" t="str">
        <f>IFERROR('Izlaz COGS'!#REF!*(1+VLOOKUP('Izlaz COGS'!$B66,Baza!$A:$D,4,FALSE())),"")</f>
        <v/>
      </c>
      <c r="O62" s="68" t="str">
        <f>IFERROR('Izlaz COGS'!G66*(1+VLOOKUP('Izlaz COGS'!$B66,Baza!$A:$D,4,FALSE())),"")</f>
        <v/>
      </c>
      <c r="P62" s="69" t="str">
        <f>IFERROR('Izlaz COGS'!H66*(1+VLOOKUP('Izlaz COGS'!$B66,Baza!$A:$D,4,FALSE())),"")</f>
        <v/>
      </c>
      <c r="Q62" s="70">
        <f t="shared" si="4"/>
        <v>0</v>
      </c>
    </row>
    <row r="63" spans="1:17" x14ac:dyDescent="0.3">
      <c r="A63" s="1"/>
      <c r="B63" s="32" t="str">
        <f>IF(Ulaz!B67="","",Ulaz!B67)</f>
        <v>Water Up d.o.o.</v>
      </c>
      <c r="C63" s="67">
        <f>SUMIF(Baza!J:J,B63,Baza!K:K)</f>
        <v>0</v>
      </c>
      <c r="D63" s="68" t="str">
        <f>IFERROR('Izlaz COGS'!#REF!*(1+VLOOKUP('Izlaz COGS'!$B67,Baza!$A:$D,4,FALSE())),"")</f>
        <v/>
      </c>
      <c r="E63" s="68" t="str">
        <f>IFERROR('Izlaz COGS'!#REF!*(1+VLOOKUP('Izlaz COGS'!$B67,Baza!$A:$D,4,FALSE())),"")</f>
        <v/>
      </c>
      <c r="F63" s="68" t="str">
        <f>IFERROR('Izlaz COGS'!#REF!*(1+VLOOKUP('Izlaz COGS'!$B67,Baza!$A:$D,4,FALSE())),"")</f>
        <v/>
      </c>
      <c r="G63" s="68" t="str">
        <f>IFERROR('Izlaz COGS'!#REF!*(1+VLOOKUP('Izlaz COGS'!$B67,Baza!$A:$D,4,FALSE())),"")</f>
        <v/>
      </c>
      <c r="H63" s="68" t="str">
        <f>IFERROR('Izlaz COGS'!#REF!*(1+VLOOKUP('Izlaz COGS'!$B67,Baza!$A:$D,4,FALSE())),"")</f>
        <v/>
      </c>
      <c r="I63" s="68" t="str">
        <f>IFERROR('Izlaz COGS'!#REF!*(1+VLOOKUP('Izlaz COGS'!$B67,Baza!$A:$D,4,FALSE())),"")</f>
        <v/>
      </c>
      <c r="J63" s="68" t="str">
        <f>IFERROR('Izlaz COGS'!#REF!*(1+VLOOKUP('Izlaz COGS'!$B67,Baza!$A:$D,4,FALSE())),"")</f>
        <v/>
      </c>
      <c r="K63" s="68" t="str">
        <f>IFERROR('Izlaz COGS'!#REF!*(1+VLOOKUP('Izlaz COGS'!$B67,Baza!$A:$D,4,FALSE())),"")</f>
        <v/>
      </c>
      <c r="L63" s="68" t="str">
        <f>IFERROR('Izlaz COGS'!#REF!*(1+VLOOKUP('Izlaz COGS'!$B67,Baza!$A:$D,4,FALSE())),"")</f>
        <v/>
      </c>
      <c r="M63" s="68" t="str">
        <f>IFERROR('Izlaz COGS'!#REF!*(1+VLOOKUP('Izlaz COGS'!$B67,Baza!$A:$D,4,FALSE())),"")</f>
        <v/>
      </c>
      <c r="N63" s="68" t="str">
        <f>IFERROR('Izlaz COGS'!#REF!*(1+VLOOKUP('Izlaz COGS'!$B67,Baza!$A:$D,4,FALSE())),"")</f>
        <v/>
      </c>
      <c r="O63" s="68" t="str">
        <f>IFERROR('Izlaz COGS'!G67*(1+VLOOKUP('Izlaz COGS'!$B67,Baza!$A:$D,4,FALSE())),"")</f>
        <v/>
      </c>
      <c r="P63" s="69" t="str">
        <f>IFERROR('Izlaz COGS'!H67*(1+VLOOKUP('Izlaz COGS'!$B67,Baza!$A:$D,4,FALSE())),"")</f>
        <v/>
      </c>
      <c r="Q63" s="70">
        <f t="shared" si="4"/>
        <v>0</v>
      </c>
    </row>
    <row r="64" spans="1:17" x14ac:dyDescent="0.3">
      <c r="A64" s="1"/>
      <c r="B64" s="32" t="str">
        <f>IF(Ulaz!B68="","",Ulaz!B68)</f>
        <v>DRAGON BLEU SAS</v>
      </c>
      <c r="C64" s="67">
        <f>SUMIF(Baza!J:J,B64,Baza!K:K)</f>
        <v>0</v>
      </c>
      <c r="D64" s="68" t="str">
        <f>IFERROR('Izlaz COGS'!#REF!*(1+VLOOKUP('Izlaz COGS'!$B68,Baza!$A:$D,4,FALSE())),"")</f>
        <v/>
      </c>
      <c r="E64" s="68" t="str">
        <f>IFERROR('Izlaz COGS'!#REF!*(1+VLOOKUP('Izlaz COGS'!$B68,Baza!$A:$D,4,FALSE())),"")</f>
        <v/>
      </c>
      <c r="F64" s="68" t="str">
        <f>IFERROR('Izlaz COGS'!#REF!*(1+VLOOKUP('Izlaz COGS'!$B68,Baza!$A:$D,4,FALSE())),"")</f>
        <v/>
      </c>
      <c r="G64" s="68" t="str">
        <f>IFERROR('Izlaz COGS'!#REF!*(1+VLOOKUP('Izlaz COGS'!$B68,Baza!$A:$D,4,FALSE())),"")</f>
        <v/>
      </c>
      <c r="H64" s="68" t="str">
        <f>IFERROR('Izlaz COGS'!#REF!*(1+VLOOKUP('Izlaz COGS'!$B68,Baza!$A:$D,4,FALSE())),"")</f>
        <v/>
      </c>
      <c r="I64" s="68" t="str">
        <f>IFERROR('Izlaz COGS'!#REF!*(1+VLOOKUP('Izlaz COGS'!$B68,Baza!$A:$D,4,FALSE())),"")</f>
        <v/>
      </c>
      <c r="J64" s="68" t="str">
        <f>IFERROR('Izlaz COGS'!#REF!*(1+VLOOKUP('Izlaz COGS'!$B68,Baza!$A:$D,4,FALSE())),"")</f>
        <v/>
      </c>
      <c r="K64" s="68" t="str">
        <f>IFERROR('Izlaz COGS'!#REF!*(1+VLOOKUP('Izlaz COGS'!$B68,Baza!$A:$D,4,FALSE())),"")</f>
        <v/>
      </c>
      <c r="L64" s="68" t="str">
        <f>IFERROR('Izlaz COGS'!#REF!*(1+VLOOKUP('Izlaz COGS'!$B68,Baza!$A:$D,4,FALSE())),"")</f>
        <v/>
      </c>
      <c r="M64" s="68" t="str">
        <f>IFERROR('Izlaz COGS'!#REF!*(1+VLOOKUP('Izlaz COGS'!$B68,Baza!$A:$D,4,FALSE())),"")</f>
        <v/>
      </c>
      <c r="N64" s="68" t="str">
        <f>IFERROR('Izlaz COGS'!#REF!*(1+VLOOKUP('Izlaz COGS'!$B68,Baza!$A:$D,4,FALSE())),"")</f>
        <v/>
      </c>
      <c r="O64" s="68" t="str">
        <f>IFERROR('Izlaz COGS'!G68*(1+VLOOKUP('Izlaz COGS'!$B68,Baza!$A:$D,4,FALSE())),"")</f>
        <v/>
      </c>
      <c r="P64" s="69" t="str">
        <f>IFERROR('Izlaz COGS'!H68*(1+VLOOKUP('Izlaz COGS'!$B68,Baza!$A:$D,4,FALSE())),"")</f>
        <v/>
      </c>
      <c r="Q64" s="70">
        <f t="shared" si="4"/>
        <v>0</v>
      </c>
    </row>
    <row r="65" spans="1:17" x14ac:dyDescent="0.3">
      <c r="A65" s="1"/>
      <c r="B65" s="32" t="str">
        <f>IF(Ulaz!B69="","",Ulaz!B69)</f>
        <v>Opro International Ltd</v>
      </c>
      <c r="C65" s="67">
        <f>SUMIF(Baza!J:J,B65,Baza!K:K)</f>
        <v>0</v>
      </c>
      <c r="D65" s="68" t="str">
        <f>IFERROR('Izlaz COGS'!#REF!*(1+VLOOKUP('Izlaz COGS'!$B69,Baza!$A:$D,4,FALSE())),"")</f>
        <v/>
      </c>
      <c r="E65" s="68" t="str">
        <f>IFERROR('Izlaz COGS'!#REF!*(1+VLOOKUP('Izlaz COGS'!$B69,Baza!$A:$D,4,FALSE())),"")</f>
        <v/>
      </c>
      <c r="F65" s="68" t="str">
        <f>IFERROR('Izlaz COGS'!#REF!*(1+VLOOKUP('Izlaz COGS'!$B69,Baza!$A:$D,4,FALSE())),"")</f>
        <v/>
      </c>
      <c r="G65" s="68" t="str">
        <f>IFERROR('Izlaz COGS'!#REF!*(1+VLOOKUP('Izlaz COGS'!$B69,Baza!$A:$D,4,FALSE())),"")</f>
        <v/>
      </c>
      <c r="H65" s="68" t="str">
        <f>IFERROR('Izlaz COGS'!#REF!*(1+VLOOKUP('Izlaz COGS'!$B69,Baza!$A:$D,4,FALSE())),"")</f>
        <v/>
      </c>
      <c r="I65" s="68" t="str">
        <f>IFERROR('Izlaz COGS'!#REF!*(1+VLOOKUP('Izlaz COGS'!$B69,Baza!$A:$D,4,FALSE())),"")</f>
        <v/>
      </c>
      <c r="J65" s="68" t="str">
        <f>IFERROR('Izlaz COGS'!#REF!*(1+VLOOKUP('Izlaz COGS'!$B69,Baza!$A:$D,4,FALSE())),"")</f>
        <v/>
      </c>
      <c r="K65" s="68" t="str">
        <f>IFERROR('Izlaz COGS'!#REF!*(1+VLOOKUP('Izlaz COGS'!$B69,Baza!$A:$D,4,FALSE())),"")</f>
        <v/>
      </c>
      <c r="L65" s="68" t="str">
        <f>IFERROR('Izlaz COGS'!#REF!*(1+VLOOKUP('Izlaz COGS'!$B69,Baza!$A:$D,4,FALSE())),"")</f>
        <v/>
      </c>
      <c r="M65" s="68" t="str">
        <f>IFERROR('Izlaz COGS'!#REF!*(1+VLOOKUP('Izlaz COGS'!$B69,Baza!$A:$D,4,FALSE())),"")</f>
        <v/>
      </c>
      <c r="N65" s="68" t="str">
        <f>IFERROR('Izlaz COGS'!#REF!*(1+VLOOKUP('Izlaz COGS'!$B69,Baza!$A:$D,4,FALSE())),"")</f>
        <v/>
      </c>
      <c r="O65" s="68" t="str">
        <f>IFERROR('Izlaz COGS'!G69*(1+VLOOKUP('Izlaz COGS'!$B69,Baza!$A:$D,4,FALSE())),"")</f>
        <v/>
      </c>
      <c r="P65" s="69" t="str">
        <f>IFERROR('Izlaz COGS'!H69*(1+VLOOKUP('Izlaz COGS'!$B69,Baza!$A:$D,4,FALSE())),"")</f>
        <v/>
      </c>
      <c r="Q65" s="70">
        <f t="shared" si="4"/>
        <v>0</v>
      </c>
    </row>
    <row r="66" spans="1:17" x14ac:dyDescent="0.3">
      <c r="A66" s="1"/>
      <c r="B66" s="32" t="str">
        <f>IF(Ulaz!B70="","",Ulaz!B70)</f>
        <v>Mikes Gym</v>
      </c>
      <c r="C66" s="67">
        <f>SUMIF(Baza!J:J,B66,Baza!K:K)</f>
        <v>0</v>
      </c>
      <c r="D66" s="68" t="str">
        <f>IFERROR('Izlaz COGS'!#REF!*(1+VLOOKUP('Izlaz COGS'!$B70,Baza!$A:$D,4,FALSE())),"")</f>
        <v/>
      </c>
      <c r="E66" s="68" t="str">
        <f>IFERROR('Izlaz COGS'!#REF!*(1+VLOOKUP('Izlaz COGS'!$B70,Baza!$A:$D,4,FALSE())),"")</f>
        <v/>
      </c>
      <c r="F66" s="68" t="str">
        <f>IFERROR('Izlaz COGS'!#REF!*(1+VLOOKUP('Izlaz COGS'!$B70,Baza!$A:$D,4,FALSE())),"")</f>
        <v/>
      </c>
      <c r="G66" s="68" t="str">
        <f>IFERROR('Izlaz COGS'!#REF!*(1+VLOOKUP('Izlaz COGS'!$B70,Baza!$A:$D,4,FALSE())),"")</f>
        <v/>
      </c>
      <c r="H66" s="68" t="str">
        <f>IFERROR('Izlaz COGS'!#REF!*(1+VLOOKUP('Izlaz COGS'!$B70,Baza!$A:$D,4,FALSE())),"")</f>
        <v/>
      </c>
      <c r="I66" s="68" t="str">
        <f>IFERROR('Izlaz COGS'!#REF!*(1+VLOOKUP('Izlaz COGS'!$B70,Baza!$A:$D,4,FALSE())),"")</f>
        <v/>
      </c>
      <c r="J66" s="68" t="str">
        <f>IFERROR('Izlaz COGS'!#REF!*(1+VLOOKUP('Izlaz COGS'!$B70,Baza!$A:$D,4,FALSE())),"")</f>
        <v/>
      </c>
      <c r="K66" s="68" t="str">
        <f>IFERROR('Izlaz COGS'!#REF!*(1+VLOOKUP('Izlaz COGS'!$B70,Baza!$A:$D,4,FALSE())),"")</f>
        <v/>
      </c>
      <c r="L66" s="68" t="str">
        <f>IFERROR('Izlaz COGS'!#REF!*(1+VLOOKUP('Izlaz COGS'!$B70,Baza!$A:$D,4,FALSE())),"")</f>
        <v/>
      </c>
      <c r="M66" s="68" t="str">
        <f>IFERROR('Izlaz COGS'!#REF!*(1+VLOOKUP('Izlaz COGS'!$B70,Baza!$A:$D,4,FALSE())),"")</f>
        <v/>
      </c>
      <c r="N66" s="68" t="str">
        <f>IFERROR('Izlaz COGS'!#REF!*(1+VLOOKUP('Izlaz COGS'!$B70,Baza!$A:$D,4,FALSE())),"")</f>
        <v/>
      </c>
      <c r="O66" s="68" t="str">
        <f>IFERROR('Izlaz COGS'!G70*(1+VLOOKUP('Izlaz COGS'!$B70,Baza!$A:$D,4,FALSE())),"")</f>
        <v/>
      </c>
      <c r="P66" s="69" t="str">
        <f>IFERROR('Izlaz COGS'!H70*(1+VLOOKUP('Izlaz COGS'!$B70,Baza!$A:$D,4,FALSE())),"")</f>
        <v/>
      </c>
      <c r="Q66" s="70">
        <f t="shared" si="4"/>
        <v>0</v>
      </c>
    </row>
    <row r="67" spans="1:17" x14ac:dyDescent="0.3">
      <c r="A67" s="1"/>
      <c r="B67" s="32" t="str">
        <f>IF(Ulaz!B72="","",Ulaz!B72)</f>
        <v>DYACO INTERNATIONAL INC.</v>
      </c>
      <c r="C67" s="67">
        <f>SUMIF(Baza!J:J,B67,Baza!K:K)</f>
        <v>0</v>
      </c>
      <c r="D67" s="68" t="str">
        <f>IFERROR('Izlaz COGS'!#REF!*(1+VLOOKUP('Izlaz COGS'!$B72,Baza!$A:$D,4,FALSE())),"")</f>
        <v/>
      </c>
      <c r="E67" s="68" t="str">
        <f>IFERROR('Izlaz COGS'!#REF!*(1+VLOOKUP('Izlaz COGS'!$B72,Baza!$A:$D,4,FALSE())),"")</f>
        <v/>
      </c>
      <c r="F67" s="68" t="str">
        <f>IFERROR('Izlaz COGS'!#REF!*(1+VLOOKUP('Izlaz COGS'!$B72,Baza!$A:$D,4,FALSE())),"")</f>
        <v/>
      </c>
      <c r="G67" s="68" t="str">
        <f>IFERROR('Izlaz COGS'!#REF!*(1+VLOOKUP('Izlaz COGS'!$B72,Baza!$A:$D,4,FALSE())),"")</f>
        <v/>
      </c>
      <c r="H67" s="68" t="str">
        <f>IFERROR('Izlaz COGS'!#REF!*(1+VLOOKUP('Izlaz COGS'!$B72,Baza!$A:$D,4,FALSE())),"")</f>
        <v/>
      </c>
      <c r="I67" s="68" t="str">
        <f>IFERROR('Izlaz COGS'!#REF!*(1+VLOOKUP('Izlaz COGS'!$B72,Baza!$A:$D,4,FALSE())),"")</f>
        <v/>
      </c>
      <c r="J67" s="68" t="str">
        <f>IFERROR('Izlaz COGS'!#REF!*(1+VLOOKUP('Izlaz COGS'!$B72,Baza!$A:$D,4,FALSE())),"")</f>
        <v/>
      </c>
      <c r="K67" s="68" t="str">
        <f>IFERROR('Izlaz COGS'!#REF!*(1+VLOOKUP('Izlaz COGS'!$B72,Baza!$A:$D,4,FALSE())),"")</f>
        <v/>
      </c>
      <c r="L67" s="68" t="str">
        <f>IFERROR('Izlaz COGS'!#REF!*(1+VLOOKUP('Izlaz COGS'!$B72,Baza!$A:$D,4,FALSE())),"")</f>
        <v/>
      </c>
      <c r="M67" s="68" t="str">
        <f>IFERROR('Izlaz COGS'!#REF!*(1+VLOOKUP('Izlaz COGS'!$B72,Baza!$A:$D,4,FALSE())),"")</f>
        <v/>
      </c>
      <c r="N67" s="68" t="str">
        <f>IFERROR('Izlaz COGS'!#REF!*(1+VLOOKUP('Izlaz COGS'!$B72,Baza!$A:$D,4,FALSE())),"")</f>
        <v/>
      </c>
      <c r="O67" s="68" t="str">
        <f>IFERROR('Izlaz COGS'!G72*(1+VLOOKUP('Izlaz COGS'!$B72,Baza!$A:$D,4,FALSE())),"")</f>
        <v/>
      </c>
      <c r="P67" s="69" t="str">
        <f>IFERROR('Izlaz COGS'!H72*(1+VLOOKUP('Izlaz COGS'!$B72,Baza!$A:$D,4,FALSE())),"")</f>
        <v/>
      </c>
      <c r="Q67" s="70">
        <f t="shared" si="4"/>
        <v>0</v>
      </c>
    </row>
    <row r="68" spans="1:17" x14ac:dyDescent="0.3">
      <c r="A68" s="1"/>
      <c r="B68" s="32" t="str">
        <f>IF(Ulaz!B73="","",Ulaz!B73)</f>
        <v>Protective Sportswear Ltd.</v>
      </c>
      <c r="C68" s="67">
        <f>SUMIF(Baza!J:J,B68,Baza!K:K)</f>
        <v>0</v>
      </c>
      <c r="D68" s="68" t="str">
        <f>IFERROR('Izlaz COGS'!#REF!*(1+VLOOKUP('Izlaz COGS'!$B73,Baza!$A:$D,4,FALSE())),"")</f>
        <v/>
      </c>
      <c r="E68" s="68" t="str">
        <f>IFERROR('Izlaz COGS'!#REF!*(1+VLOOKUP('Izlaz COGS'!$B73,Baza!$A:$D,4,FALSE())),"")</f>
        <v/>
      </c>
      <c r="F68" s="68" t="str">
        <f>IFERROR('Izlaz COGS'!#REF!*(1+VLOOKUP('Izlaz COGS'!$B73,Baza!$A:$D,4,FALSE())),"")</f>
        <v/>
      </c>
      <c r="G68" s="68" t="str">
        <f>IFERROR('Izlaz COGS'!#REF!*(1+VLOOKUP('Izlaz COGS'!$B73,Baza!$A:$D,4,FALSE())),"")</f>
        <v/>
      </c>
      <c r="H68" s="68" t="str">
        <f>IFERROR('Izlaz COGS'!#REF!*(1+VLOOKUP('Izlaz COGS'!$B73,Baza!$A:$D,4,FALSE())),"")</f>
        <v/>
      </c>
      <c r="I68" s="68" t="str">
        <f>IFERROR('Izlaz COGS'!#REF!*(1+VLOOKUP('Izlaz COGS'!$B73,Baza!$A:$D,4,FALSE())),"")</f>
        <v/>
      </c>
      <c r="J68" s="68" t="str">
        <f>IFERROR('Izlaz COGS'!#REF!*(1+VLOOKUP('Izlaz COGS'!$B73,Baza!$A:$D,4,FALSE())),"")</f>
        <v/>
      </c>
      <c r="K68" s="68" t="str">
        <f>IFERROR('Izlaz COGS'!#REF!*(1+VLOOKUP('Izlaz COGS'!$B73,Baza!$A:$D,4,FALSE())),"")</f>
        <v/>
      </c>
      <c r="L68" s="68" t="str">
        <f>IFERROR('Izlaz COGS'!#REF!*(1+VLOOKUP('Izlaz COGS'!$B73,Baza!$A:$D,4,FALSE())),"")</f>
        <v/>
      </c>
      <c r="M68" s="68" t="str">
        <f>IFERROR('Izlaz COGS'!#REF!*(1+VLOOKUP('Izlaz COGS'!$B73,Baza!$A:$D,4,FALSE())),"")</f>
        <v/>
      </c>
      <c r="N68" s="68" t="str">
        <f>IFERROR('Izlaz COGS'!#REF!*(1+VLOOKUP('Izlaz COGS'!$B73,Baza!$A:$D,4,FALSE())),"")</f>
        <v/>
      </c>
      <c r="O68" s="68" t="str">
        <f>IFERROR('Izlaz COGS'!G73*(1+VLOOKUP('Izlaz COGS'!$B73,Baza!$A:$D,4,FALSE())),"")</f>
        <v/>
      </c>
      <c r="P68" s="69" t="str">
        <f>IFERROR('Izlaz COGS'!H73*(1+VLOOKUP('Izlaz COGS'!$B73,Baza!$A:$D,4,FALSE())),"")</f>
        <v/>
      </c>
      <c r="Q68" s="70">
        <f t="shared" si="4"/>
        <v>0</v>
      </c>
    </row>
    <row r="69" spans="1:17" x14ac:dyDescent="0.3">
      <c r="A69" s="1"/>
      <c r="B69" s="32" t="str">
        <f>IF(Ulaz!B74="","",Ulaz!B74)</f>
        <v>Tunturi New Fitness B.V.</v>
      </c>
      <c r="C69" s="67">
        <f>SUMIF(Baza!J:J,B69,Baza!K:K)</f>
        <v>0</v>
      </c>
      <c r="D69" s="68" t="str">
        <f>IFERROR('Izlaz COGS'!#REF!*(1+VLOOKUP('Izlaz COGS'!$B74,Baza!$A:$D,4,FALSE())),"")</f>
        <v/>
      </c>
      <c r="E69" s="68" t="str">
        <f>IFERROR('Izlaz COGS'!#REF!*(1+VLOOKUP('Izlaz COGS'!$B74,Baza!$A:$D,4,FALSE())),"")</f>
        <v/>
      </c>
      <c r="F69" s="68" t="str">
        <f>IFERROR('Izlaz COGS'!#REF!*(1+VLOOKUP('Izlaz COGS'!$B74,Baza!$A:$D,4,FALSE())),"")</f>
        <v/>
      </c>
      <c r="G69" s="68" t="str">
        <f>IFERROR('Izlaz COGS'!#REF!*(1+VLOOKUP('Izlaz COGS'!$B74,Baza!$A:$D,4,FALSE())),"")</f>
        <v/>
      </c>
      <c r="H69" s="68" t="str">
        <f>IFERROR('Izlaz COGS'!#REF!*(1+VLOOKUP('Izlaz COGS'!$B74,Baza!$A:$D,4,FALSE())),"")</f>
        <v/>
      </c>
      <c r="I69" s="68" t="str">
        <f>IFERROR('Izlaz COGS'!#REF!*(1+VLOOKUP('Izlaz COGS'!$B74,Baza!$A:$D,4,FALSE())),"")</f>
        <v/>
      </c>
      <c r="J69" s="68" t="str">
        <f>IFERROR('Izlaz COGS'!#REF!*(1+VLOOKUP('Izlaz COGS'!$B74,Baza!$A:$D,4,FALSE())),"")</f>
        <v/>
      </c>
      <c r="K69" s="68" t="str">
        <f>IFERROR('Izlaz COGS'!#REF!*(1+VLOOKUP('Izlaz COGS'!$B74,Baza!$A:$D,4,FALSE())),"")</f>
        <v/>
      </c>
      <c r="L69" s="68" t="str">
        <f>IFERROR('Izlaz COGS'!#REF!*(1+VLOOKUP('Izlaz COGS'!$B74,Baza!$A:$D,4,FALSE())),"")</f>
        <v/>
      </c>
      <c r="M69" s="68" t="str">
        <f>IFERROR('Izlaz COGS'!#REF!*(1+VLOOKUP('Izlaz COGS'!$B74,Baza!$A:$D,4,FALSE())),"")</f>
        <v/>
      </c>
      <c r="N69" s="68" t="str">
        <f>IFERROR('Izlaz COGS'!#REF!*(1+VLOOKUP('Izlaz COGS'!$B74,Baza!$A:$D,4,FALSE())),"")</f>
        <v/>
      </c>
      <c r="O69" s="68" t="str">
        <f>IFERROR('Izlaz COGS'!G74*(1+VLOOKUP('Izlaz COGS'!$B74,Baza!$A:$D,4,FALSE())),"")</f>
        <v/>
      </c>
      <c r="P69" s="69" t="str">
        <f>IFERROR('Izlaz COGS'!H74*(1+VLOOKUP('Izlaz COGS'!$B74,Baza!$A:$D,4,FALSE())),"")</f>
        <v/>
      </c>
      <c r="Q69" s="70">
        <f t="shared" si="4"/>
        <v>0</v>
      </c>
    </row>
    <row r="70" spans="1:17" x14ac:dyDescent="0.3">
      <c r="A70" s="1"/>
      <c r="B70" s="32" t="str">
        <f>IF(Ulaz!B75="","",Ulaz!B75)</f>
        <v>Gymstick International Oy</v>
      </c>
      <c r="C70" s="67">
        <f>SUMIF(Baza!J:J,B70,Baza!K:K)</f>
        <v>0</v>
      </c>
      <c r="D70" s="68" t="str">
        <f>IFERROR('Izlaz COGS'!#REF!*(1+VLOOKUP('Izlaz COGS'!$B75,Baza!$A:$D,4,FALSE())),"")</f>
        <v/>
      </c>
      <c r="E70" s="68" t="str">
        <f>IFERROR('Izlaz COGS'!#REF!*(1+VLOOKUP('Izlaz COGS'!$B75,Baza!$A:$D,4,FALSE())),"")</f>
        <v/>
      </c>
      <c r="F70" s="68" t="str">
        <f>IFERROR('Izlaz COGS'!#REF!*(1+VLOOKUP('Izlaz COGS'!$B75,Baza!$A:$D,4,FALSE())),"")</f>
        <v/>
      </c>
      <c r="G70" s="68" t="str">
        <f>IFERROR('Izlaz COGS'!#REF!*(1+VLOOKUP('Izlaz COGS'!$B75,Baza!$A:$D,4,FALSE())),"")</f>
        <v/>
      </c>
      <c r="H70" s="68" t="str">
        <f>IFERROR('Izlaz COGS'!#REF!*(1+VLOOKUP('Izlaz COGS'!$B75,Baza!$A:$D,4,FALSE())),"")</f>
        <v/>
      </c>
      <c r="I70" s="68" t="str">
        <f>IFERROR('Izlaz COGS'!#REF!*(1+VLOOKUP('Izlaz COGS'!$B75,Baza!$A:$D,4,FALSE())),"")</f>
        <v/>
      </c>
      <c r="J70" s="68" t="str">
        <f>IFERROR('Izlaz COGS'!#REF!*(1+VLOOKUP('Izlaz COGS'!$B75,Baza!$A:$D,4,FALSE())),"")</f>
        <v/>
      </c>
      <c r="K70" s="68" t="str">
        <f>IFERROR('Izlaz COGS'!#REF!*(1+VLOOKUP('Izlaz COGS'!$B75,Baza!$A:$D,4,FALSE())),"")</f>
        <v/>
      </c>
      <c r="L70" s="68" t="str">
        <f>IFERROR('Izlaz COGS'!#REF!*(1+VLOOKUP('Izlaz COGS'!$B75,Baza!$A:$D,4,FALSE())),"")</f>
        <v/>
      </c>
      <c r="M70" s="68" t="str">
        <f>IFERROR('Izlaz COGS'!#REF!*(1+VLOOKUP('Izlaz COGS'!$B75,Baza!$A:$D,4,FALSE())),"")</f>
        <v/>
      </c>
      <c r="N70" s="68" t="str">
        <f>IFERROR('Izlaz COGS'!#REF!*(1+VLOOKUP('Izlaz COGS'!$B75,Baza!$A:$D,4,FALSE())),"")</f>
        <v/>
      </c>
      <c r="O70" s="68" t="str">
        <f>IFERROR('Izlaz COGS'!G75*(1+VLOOKUP('Izlaz COGS'!$B75,Baza!$A:$D,4,FALSE())),"")</f>
        <v/>
      </c>
      <c r="P70" s="69" t="str">
        <f>IFERROR('Izlaz COGS'!H75*(1+VLOOKUP('Izlaz COGS'!$B75,Baza!$A:$D,4,FALSE())),"")</f>
        <v/>
      </c>
      <c r="Q70" s="70">
        <f t="shared" ref="Q70:Q96" si="5">SUM(D70:P70)</f>
        <v>0</v>
      </c>
    </row>
    <row r="71" spans="1:17" x14ac:dyDescent="0.3">
      <c r="A71" s="1"/>
      <c r="B71" s="32" t="str">
        <f>IF(Ulaz!B76="","",Ulaz!B76)</f>
        <v>NANTONG PERK SPORT CO. LTD</v>
      </c>
      <c r="C71" s="67">
        <f>SUMIF(Baza!J:J,B71,Baza!K:K)</f>
        <v>0</v>
      </c>
      <c r="D71" s="68" t="str">
        <f>IFERROR('Izlaz COGS'!#REF!*(1+VLOOKUP('Izlaz COGS'!$B76,Baza!$A:$D,4,FALSE())),"")</f>
        <v/>
      </c>
      <c r="E71" s="68" t="str">
        <f>IFERROR('Izlaz COGS'!#REF!*(1+VLOOKUP('Izlaz COGS'!$B76,Baza!$A:$D,4,FALSE())),"")</f>
        <v/>
      </c>
      <c r="F71" s="68" t="str">
        <f>IFERROR('Izlaz COGS'!#REF!*(1+VLOOKUP('Izlaz COGS'!$B76,Baza!$A:$D,4,FALSE())),"")</f>
        <v/>
      </c>
      <c r="G71" s="68" t="str">
        <f>IFERROR('Izlaz COGS'!#REF!*(1+VLOOKUP('Izlaz COGS'!$B76,Baza!$A:$D,4,FALSE())),"")</f>
        <v/>
      </c>
      <c r="H71" s="68" t="str">
        <f>IFERROR('Izlaz COGS'!#REF!*(1+VLOOKUP('Izlaz COGS'!$B76,Baza!$A:$D,4,FALSE())),"")</f>
        <v/>
      </c>
      <c r="I71" s="68" t="str">
        <f>IFERROR('Izlaz COGS'!#REF!*(1+VLOOKUP('Izlaz COGS'!$B76,Baza!$A:$D,4,FALSE())),"")</f>
        <v/>
      </c>
      <c r="J71" s="68" t="str">
        <f>IFERROR('Izlaz COGS'!#REF!*(1+VLOOKUP('Izlaz COGS'!$B76,Baza!$A:$D,4,FALSE())),"")</f>
        <v/>
      </c>
      <c r="K71" s="68" t="str">
        <f>IFERROR('Izlaz COGS'!#REF!*(1+VLOOKUP('Izlaz COGS'!$B76,Baza!$A:$D,4,FALSE())),"")</f>
        <v/>
      </c>
      <c r="L71" s="68" t="str">
        <f>IFERROR('Izlaz COGS'!#REF!*(1+VLOOKUP('Izlaz COGS'!$B76,Baza!$A:$D,4,FALSE())),"")</f>
        <v/>
      </c>
      <c r="M71" s="68" t="str">
        <f>IFERROR('Izlaz COGS'!#REF!*(1+VLOOKUP('Izlaz COGS'!$B76,Baza!$A:$D,4,FALSE())),"")</f>
        <v/>
      </c>
      <c r="N71" s="68" t="str">
        <f>IFERROR('Izlaz COGS'!#REF!*(1+VLOOKUP('Izlaz COGS'!$B76,Baza!$A:$D,4,FALSE())),"")</f>
        <v/>
      </c>
      <c r="O71" s="68" t="str">
        <f>IFERROR('Izlaz COGS'!G76*(1+VLOOKUP('Izlaz COGS'!$B76,Baza!$A:$D,4,FALSE())),"")</f>
        <v/>
      </c>
      <c r="P71" s="69" t="str">
        <f>IFERROR('Izlaz COGS'!H76*(1+VLOOKUP('Izlaz COGS'!$B76,Baza!$A:$D,4,FALSE())),"")</f>
        <v/>
      </c>
      <c r="Q71" s="70">
        <f t="shared" si="5"/>
        <v>0</v>
      </c>
    </row>
    <row r="72" spans="1:17" x14ac:dyDescent="0.3">
      <c r="A72" s="1"/>
      <c r="B72" s="32" t="str">
        <f>IF(Ulaz!B77="","",Ulaz!B77)</f>
        <v>CONCEPT 2 BENELUX</v>
      </c>
      <c r="C72" s="67">
        <f>SUMIF(Baza!J:J,B72,Baza!K:K)</f>
        <v>0</v>
      </c>
      <c r="D72" s="68" t="str">
        <f>IFERROR('Izlaz COGS'!#REF!*(1+VLOOKUP('Izlaz COGS'!$B77,Baza!$A:$D,4,FALSE())),"")</f>
        <v/>
      </c>
      <c r="E72" s="68" t="str">
        <f>IFERROR('Izlaz COGS'!#REF!*(1+VLOOKUP('Izlaz COGS'!$B77,Baza!$A:$D,4,FALSE())),"")</f>
        <v/>
      </c>
      <c r="F72" s="68" t="str">
        <f>IFERROR('Izlaz COGS'!#REF!*(1+VLOOKUP('Izlaz COGS'!$B77,Baza!$A:$D,4,FALSE())),"")</f>
        <v/>
      </c>
      <c r="G72" s="68" t="str">
        <f>IFERROR('Izlaz COGS'!#REF!*(1+VLOOKUP('Izlaz COGS'!$B77,Baza!$A:$D,4,FALSE())),"")</f>
        <v/>
      </c>
      <c r="H72" s="68" t="str">
        <f>IFERROR('Izlaz COGS'!#REF!*(1+VLOOKUP('Izlaz COGS'!$B77,Baza!$A:$D,4,FALSE())),"")</f>
        <v/>
      </c>
      <c r="I72" s="68" t="str">
        <f>IFERROR('Izlaz COGS'!#REF!*(1+VLOOKUP('Izlaz COGS'!$B77,Baza!$A:$D,4,FALSE())),"")</f>
        <v/>
      </c>
      <c r="J72" s="68" t="str">
        <f>IFERROR('Izlaz COGS'!#REF!*(1+VLOOKUP('Izlaz COGS'!$B77,Baza!$A:$D,4,FALSE())),"")</f>
        <v/>
      </c>
      <c r="K72" s="68" t="str">
        <f>IFERROR('Izlaz COGS'!#REF!*(1+VLOOKUP('Izlaz COGS'!$B77,Baza!$A:$D,4,FALSE())),"")</f>
        <v/>
      </c>
      <c r="L72" s="68" t="str">
        <f>IFERROR('Izlaz COGS'!#REF!*(1+VLOOKUP('Izlaz COGS'!$B77,Baza!$A:$D,4,FALSE())),"")</f>
        <v/>
      </c>
      <c r="M72" s="68" t="str">
        <f>IFERROR('Izlaz COGS'!#REF!*(1+VLOOKUP('Izlaz COGS'!$B77,Baza!$A:$D,4,FALSE())),"")</f>
        <v/>
      </c>
      <c r="N72" s="68" t="str">
        <f>IFERROR('Izlaz COGS'!#REF!*(1+VLOOKUP('Izlaz COGS'!$B77,Baza!$A:$D,4,FALSE())),"")</f>
        <v/>
      </c>
      <c r="O72" s="68" t="str">
        <f>IFERROR('Izlaz COGS'!G77*(1+VLOOKUP('Izlaz COGS'!$B77,Baza!$A:$D,4,FALSE())),"")</f>
        <v/>
      </c>
      <c r="P72" s="69" t="str">
        <f>IFERROR('Izlaz COGS'!H77*(1+VLOOKUP('Izlaz COGS'!$B77,Baza!$A:$D,4,FALSE())),"")</f>
        <v/>
      </c>
      <c r="Q72" s="70">
        <f t="shared" si="5"/>
        <v>0</v>
      </c>
    </row>
    <row r="73" spans="1:17" x14ac:dyDescent="0.3">
      <c r="A73" s="1"/>
      <c r="B73" s="32" t="str">
        <f>IF(Ulaz!B78="","",Ulaz!B78)</f>
        <v>QINGDAO CHINA</v>
      </c>
      <c r="C73" s="67">
        <f>SUMIF(Baza!J:J,B73,Baza!K:K)</f>
        <v>0</v>
      </c>
      <c r="D73" s="68" t="str">
        <f>IFERROR('Izlaz COGS'!#REF!*(1+VLOOKUP('Izlaz COGS'!$B78,Baza!$A:$D,4,FALSE())),"")</f>
        <v/>
      </c>
      <c r="E73" s="68" t="str">
        <f>IFERROR('Izlaz COGS'!#REF!*(1+VLOOKUP('Izlaz COGS'!$B78,Baza!$A:$D,4,FALSE())),"")</f>
        <v/>
      </c>
      <c r="F73" s="68" t="str">
        <f>IFERROR('Izlaz COGS'!#REF!*(1+VLOOKUP('Izlaz COGS'!$B78,Baza!$A:$D,4,FALSE())),"")</f>
        <v/>
      </c>
      <c r="G73" s="68" t="str">
        <f>IFERROR('Izlaz COGS'!#REF!*(1+VLOOKUP('Izlaz COGS'!$B78,Baza!$A:$D,4,FALSE())),"")</f>
        <v/>
      </c>
      <c r="H73" s="68" t="str">
        <f>IFERROR('Izlaz COGS'!#REF!*(1+VLOOKUP('Izlaz COGS'!$B78,Baza!$A:$D,4,FALSE())),"")</f>
        <v/>
      </c>
      <c r="I73" s="68" t="str">
        <f>IFERROR('Izlaz COGS'!#REF!*(1+VLOOKUP('Izlaz COGS'!$B78,Baza!$A:$D,4,FALSE())),"")</f>
        <v/>
      </c>
      <c r="J73" s="68" t="str">
        <f>IFERROR('Izlaz COGS'!#REF!*(1+VLOOKUP('Izlaz COGS'!$B78,Baza!$A:$D,4,FALSE())),"")</f>
        <v/>
      </c>
      <c r="K73" s="68" t="str">
        <f>IFERROR('Izlaz COGS'!#REF!*(1+VLOOKUP('Izlaz COGS'!$B78,Baza!$A:$D,4,FALSE())),"")</f>
        <v/>
      </c>
      <c r="L73" s="68" t="str">
        <f>IFERROR('Izlaz COGS'!#REF!*(1+VLOOKUP('Izlaz COGS'!$B78,Baza!$A:$D,4,FALSE())),"")</f>
        <v/>
      </c>
      <c r="M73" s="68" t="str">
        <f>IFERROR('Izlaz COGS'!#REF!*(1+VLOOKUP('Izlaz COGS'!$B78,Baza!$A:$D,4,FALSE())),"")</f>
        <v/>
      </c>
      <c r="N73" s="68" t="str">
        <f>IFERROR('Izlaz COGS'!#REF!*(1+VLOOKUP('Izlaz COGS'!$B78,Baza!$A:$D,4,FALSE())),"")</f>
        <v/>
      </c>
      <c r="O73" s="68" t="str">
        <f>IFERROR('Izlaz COGS'!G78*(1+VLOOKUP('Izlaz COGS'!$B78,Baza!$A:$D,4,FALSE())),"")</f>
        <v/>
      </c>
      <c r="P73" s="69" t="str">
        <f>IFERROR('Izlaz COGS'!H78*(1+VLOOKUP('Izlaz COGS'!$B78,Baza!$A:$D,4,FALSE())),"")</f>
        <v/>
      </c>
      <c r="Q73" s="70">
        <f t="shared" si="5"/>
        <v>0</v>
      </c>
    </row>
    <row r="74" spans="1:17" x14ac:dyDescent="0.3">
      <c r="A74" s="1"/>
      <c r="B74" s="32" t="str">
        <f>IF(Ulaz!B79="","",Ulaz!B79)</f>
        <v>Agon-sports GmbH</v>
      </c>
      <c r="C74" s="67">
        <f>SUMIF(Baza!J:J,B74,Baza!K:K)</f>
        <v>0</v>
      </c>
      <c r="D74" s="68" t="str">
        <f>IFERROR('Izlaz COGS'!#REF!*(1+VLOOKUP('Izlaz COGS'!$B79,Baza!$A:$D,4,FALSE())),"")</f>
        <v/>
      </c>
      <c r="E74" s="68" t="str">
        <f>IFERROR('Izlaz COGS'!#REF!*(1+VLOOKUP('Izlaz COGS'!$B79,Baza!$A:$D,4,FALSE())),"")</f>
        <v/>
      </c>
      <c r="F74" s="68" t="str">
        <f>IFERROR('Izlaz COGS'!#REF!*(1+VLOOKUP('Izlaz COGS'!$B79,Baza!$A:$D,4,FALSE())),"")</f>
        <v/>
      </c>
      <c r="G74" s="68" t="str">
        <f>IFERROR('Izlaz COGS'!#REF!*(1+VLOOKUP('Izlaz COGS'!$B79,Baza!$A:$D,4,FALSE())),"")</f>
        <v/>
      </c>
      <c r="H74" s="68" t="str">
        <f>IFERROR('Izlaz COGS'!#REF!*(1+VLOOKUP('Izlaz COGS'!$B79,Baza!$A:$D,4,FALSE())),"")</f>
        <v/>
      </c>
      <c r="I74" s="68" t="str">
        <f>IFERROR('Izlaz COGS'!#REF!*(1+VLOOKUP('Izlaz COGS'!$B79,Baza!$A:$D,4,FALSE())),"")</f>
        <v/>
      </c>
      <c r="J74" s="68" t="str">
        <f>IFERROR('Izlaz COGS'!#REF!*(1+VLOOKUP('Izlaz COGS'!$B79,Baza!$A:$D,4,FALSE())),"")</f>
        <v/>
      </c>
      <c r="K74" s="68" t="str">
        <f>IFERROR('Izlaz COGS'!#REF!*(1+VLOOKUP('Izlaz COGS'!$B79,Baza!$A:$D,4,FALSE())),"")</f>
        <v/>
      </c>
      <c r="L74" s="68" t="str">
        <f>IFERROR('Izlaz COGS'!#REF!*(1+VLOOKUP('Izlaz COGS'!$B79,Baza!$A:$D,4,FALSE())),"")</f>
        <v/>
      </c>
      <c r="M74" s="68" t="str">
        <f>IFERROR('Izlaz COGS'!#REF!*(1+VLOOKUP('Izlaz COGS'!$B79,Baza!$A:$D,4,FALSE())),"")</f>
        <v/>
      </c>
      <c r="N74" s="68" t="str">
        <f>IFERROR('Izlaz COGS'!#REF!*(1+VLOOKUP('Izlaz COGS'!$B79,Baza!$A:$D,4,FALSE())),"")</f>
        <v/>
      </c>
      <c r="O74" s="68" t="str">
        <f>IFERROR('Izlaz COGS'!G79*(1+VLOOKUP('Izlaz COGS'!$B79,Baza!$A:$D,4,FALSE())),"")</f>
        <v/>
      </c>
      <c r="P74" s="69" t="str">
        <f>IFERROR('Izlaz COGS'!H79*(1+VLOOKUP('Izlaz COGS'!$B79,Baza!$A:$D,4,FALSE())),"")</f>
        <v/>
      </c>
      <c r="Q74" s="70">
        <f t="shared" si="5"/>
        <v>0</v>
      </c>
    </row>
    <row r="75" spans="1:17" x14ac:dyDescent="0.3">
      <c r="A75" s="1"/>
      <c r="B75" s="32" t="str">
        <f>IF(Ulaz!B80="","",Ulaz!B80)</f>
        <v>Amazing Industries</v>
      </c>
      <c r="C75" s="67">
        <f>SUMIF(Baza!J:J,B75,Baza!K:K)</f>
        <v>0</v>
      </c>
      <c r="D75" s="68" t="str">
        <f>IFERROR('Izlaz COGS'!#REF!*(1+VLOOKUP('Izlaz COGS'!$B80,Baza!$A:$D,4,FALSE())),"")</f>
        <v/>
      </c>
      <c r="E75" s="68" t="str">
        <f>IFERROR('Izlaz COGS'!#REF!*(1+VLOOKUP('Izlaz COGS'!$B80,Baza!$A:$D,4,FALSE())),"")</f>
        <v/>
      </c>
      <c r="F75" s="68" t="str">
        <f>IFERROR('Izlaz COGS'!#REF!*(1+VLOOKUP('Izlaz COGS'!$B80,Baza!$A:$D,4,FALSE())),"")</f>
        <v/>
      </c>
      <c r="G75" s="68" t="str">
        <f>IFERROR('Izlaz COGS'!#REF!*(1+VLOOKUP('Izlaz COGS'!$B80,Baza!$A:$D,4,FALSE())),"")</f>
        <v/>
      </c>
      <c r="H75" s="68" t="str">
        <f>IFERROR('Izlaz COGS'!#REF!*(1+VLOOKUP('Izlaz COGS'!$B80,Baza!$A:$D,4,FALSE())),"")</f>
        <v/>
      </c>
      <c r="I75" s="68" t="str">
        <f>IFERROR('Izlaz COGS'!#REF!*(1+VLOOKUP('Izlaz COGS'!$B80,Baza!$A:$D,4,FALSE())),"")</f>
        <v/>
      </c>
      <c r="J75" s="68" t="str">
        <f>IFERROR('Izlaz COGS'!#REF!*(1+VLOOKUP('Izlaz COGS'!$B80,Baza!$A:$D,4,FALSE())),"")</f>
        <v/>
      </c>
      <c r="K75" s="68" t="str">
        <f>IFERROR('Izlaz COGS'!#REF!*(1+VLOOKUP('Izlaz COGS'!$B80,Baza!$A:$D,4,FALSE())),"")</f>
        <v/>
      </c>
      <c r="L75" s="68" t="str">
        <f>IFERROR('Izlaz COGS'!#REF!*(1+VLOOKUP('Izlaz COGS'!$B80,Baza!$A:$D,4,FALSE())),"")</f>
        <v/>
      </c>
      <c r="M75" s="68" t="str">
        <f>IFERROR('Izlaz COGS'!#REF!*(1+VLOOKUP('Izlaz COGS'!$B80,Baza!$A:$D,4,FALSE())),"")</f>
        <v/>
      </c>
      <c r="N75" s="68" t="str">
        <f>IFERROR('Izlaz COGS'!#REF!*(1+VLOOKUP('Izlaz COGS'!$B80,Baza!$A:$D,4,FALSE())),"")</f>
        <v/>
      </c>
      <c r="O75" s="68" t="str">
        <f>IFERROR('Izlaz COGS'!G80*(1+VLOOKUP('Izlaz COGS'!$B80,Baza!$A:$D,4,FALSE())),"")</f>
        <v/>
      </c>
      <c r="P75" s="69" t="str">
        <f>IFERROR('Izlaz COGS'!H80*(1+VLOOKUP('Izlaz COGS'!$B80,Baza!$A:$D,4,FALSE())),"")</f>
        <v/>
      </c>
      <c r="Q75" s="70">
        <f t="shared" si="5"/>
        <v>0</v>
      </c>
    </row>
    <row r="76" spans="1:17" x14ac:dyDescent="0.3">
      <c r="A76" s="1"/>
      <c r="B76" s="32" t="str">
        <f>IF(Ulaz!B81="","",Ulaz!B81)</f>
        <v>BAUERFEIND d.o.o.</v>
      </c>
      <c r="C76" s="67">
        <f>SUMIF(Baza!J:J,B76,Baza!K:K)</f>
        <v>0</v>
      </c>
      <c r="D76" s="68" t="str">
        <f>IFERROR('Izlaz COGS'!#REF!*(1+VLOOKUP('Izlaz COGS'!$B81,Baza!$A:$D,4,FALSE())),"")</f>
        <v/>
      </c>
      <c r="E76" s="68" t="str">
        <f>IFERROR('Izlaz COGS'!#REF!*(1+VLOOKUP('Izlaz COGS'!$B81,Baza!$A:$D,4,FALSE())),"")</f>
        <v/>
      </c>
      <c r="F76" s="68" t="str">
        <f>IFERROR('Izlaz COGS'!#REF!*(1+VLOOKUP('Izlaz COGS'!$B81,Baza!$A:$D,4,FALSE())),"")</f>
        <v/>
      </c>
      <c r="G76" s="68" t="str">
        <f>IFERROR('Izlaz COGS'!#REF!*(1+VLOOKUP('Izlaz COGS'!$B81,Baza!$A:$D,4,FALSE())),"")</f>
        <v/>
      </c>
      <c r="H76" s="68" t="str">
        <f>IFERROR('Izlaz COGS'!#REF!*(1+VLOOKUP('Izlaz COGS'!$B81,Baza!$A:$D,4,FALSE())),"")</f>
        <v/>
      </c>
      <c r="I76" s="68" t="str">
        <f>IFERROR('Izlaz COGS'!#REF!*(1+VLOOKUP('Izlaz COGS'!$B81,Baza!$A:$D,4,FALSE())),"")</f>
        <v/>
      </c>
      <c r="J76" s="68" t="str">
        <f>IFERROR('Izlaz COGS'!#REF!*(1+VLOOKUP('Izlaz COGS'!$B81,Baza!$A:$D,4,FALSE())),"")</f>
        <v/>
      </c>
      <c r="K76" s="68" t="str">
        <f>IFERROR('Izlaz COGS'!#REF!*(1+VLOOKUP('Izlaz COGS'!$B81,Baza!$A:$D,4,FALSE())),"")</f>
        <v/>
      </c>
      <c r="L76" s="68" t="str">
        <f>IFERROR('Izlaz COGS'!#REF!*(1+VLOOKUP('Izlaz COGS'!$B81,Baza!$A:$D,4,FALSE())),"")</f>
        <v/>
      </c>
      <c r="M76" s="68" t="str">
        <f>IFERROR('Izlaz COGS'!#REF!*(1+VLOOKUP('Izlaz COGS'!$B81,Baza!$A:$D,4,FALSE())),"")</f>
        <v/>
      </c>
      <c r="N76" s="68" t="str">
        <f>IFERROR('Izlaz COGS'!#REF!*(1+VLOOKUP('Izlaz COGS'!$B81,Baza!$A:$D,4,FALSE())),"")</f>
        <v/>
      </c>
      <c r="O76" s="68" t="str">
        <f>IFERROR('Izlaz COGS'!G81*(1+VLOOKUP('Izlaz COGS'!$B81,Baza!$A:$D,4,FALSE())),"")</f>
        <v/>
      </c>
      <c r="P76" s="69" t="str">
        <f>IFERROR('Izlaz COGS'!H81*(1+VLOOKUP('Izlaz COGS'!$B81,Baza!$A:$D,4,FALSE())),"")</f>
        <v/>
      </c>
      <c r="Q76" s="70">
        <f t="shared" si="5"/>
        <v>0</v>
      </c>
    </row>
    <row r="77" spans="1:17" x14ac:dyDescent="0.3">
      <c r="A77" s="1"/>
      <c r="B77" s="32" t="str">
        <f>IF(Ulaz!B82="","",Ulaz!B82)</f>
        <v>DKN INTERNATIONAL</v>
      </c>
      <c r="C77" s="67">
        <f>SUMIF(Baza!J:J,B77,Baza!K:K)</f>
        <v>0</v>
      </c>
      <c r="D77" s="68" t="str">
        <f>IFERROR('Izlaz COGS'!#REF!*(1+VLOOKUP('Izlaz COGS'!$B82,Baza!$A:$D,4,FALSE())),"")</f>
        <v/>
      </c>
      <c r="E77" s="68" t="str">
        <f>IFERROR('Izlaz COGS'!#REF!*(1+VLOOKUP('Izlaz COGS'!$B82,Baza!$A:$D,4,FALSE())),"")</f>
        <v/>
      </c>
      <c r="F77" s="68" t="str">
        <f>IFERROR('Izlaz COGS'!#REF!*(1+VLOOKUP('Izlaz COGS'!$B82,Baza!$A:$D,4,FALSE())),"")</f>
        <v/>
      </c>
      <c r="G77" s="68" t="str">
        <f>IFERROR('Izlaz COGS'!#REF!*(1+VLOOKUP('Izlaz COGS'!$B82,Baza!$A:$D,4,FALSE())),"")</f>
        <v/>
      </c>
      <c r="H77" s="68" t="str">
        <f>IFERROR('Izlaz COGS'!#REF!*(1+VLOOKUP('Izlaz COGS'!$B82,Baza!$A:$D,4,FALSE())),"")</f>
        <v/>
      </c>
      <c r="I77" s="68" t="str">
        <f>IFERROR('Izlaz COGS'!#REF!*(1+VLOOKUP('Izlaz COGS'!$B82,Baza!$A:$D,4,FALSE())),"")</f>
        <v/>
      </c>
      <c r="J77" s="68" t="str">
        <f>IFERROR('Izlaz COGS'!#REF!*(1+VLOOKUP('Izlaz COGS'!$B82,Baza!$A:$D,4,FALSE())),"")</f>
        <v/>
      </c>
      <c r="K77" s="68" t="str">
        <f>IFERROR('Izlaz COGS'!#REF!*(1+VLOOKUP('Izlaz COGS'!$B82,Baza!$A:$D,4,FALSE())),"")</f>
        <v/>
      </c>
      <c r="L77" s="68" t="str">
        <f>IFERROR('Izlaz COGS'!#REF!*(1+VLOOKUP('Izlaz COGS'!$B82,Baza!$A:$D,4,FALSE())),"")</f>
        <v/>
      </c>
      <c r="M77" s="68" t="str">
        <f>IFERROR('Izlaz COGS'!#REF!*(1+VLOOKUP('Izlaz COGS'!$B82,Baza!$A:$D,4,FALSE())),"")</f>
        <v/>
      </c>
      <c r="N77" s="68" t="str">
        <f>IFERROR('Izlaz COGS'!#REF!*(1+VLOOKUP('Izlaz COGS'!$B82,Baza!$A:$D,4,FALSE())),"")</f>
        <v/>
      </c>
      <c r="O77" s="68" t="str">
        <f>IFERROR('Izlaz COGS'!G82*(1+VLOOKUP('Izlaz COGS'!$B82,Baza!$A:$D,4,FALSE())),"")</f>
        <v/>
      </c>
      <c r="P77" s="69" t="str">
        <f>IFERROR('Izlaz COGS'!H82*(1+VLOOKUP('Izlaz COGS'!$B82,Baza!$A:$D,4,FALSE())),"")</f>
        <v/>
      </c>
      <c r="Q77" s="70">
        <f t="shared" si="5"/>
        <v>0</v>
      </c>
    </row>
    <row r="78" spans="1:17" x14ac:dyDescent="0.3">
      <c r="A78" s="1"/>
      <c r="B78" s="32" t="str">
        <f>IF(Ulaz!B83="","",Ulaz!B83)</f>
        <v>Eleiko Group AB</v>
      </c>
      <c r="C78" s="67">
        <f>SUMIF(Baza!J:J,B78,Baza!K:K)</f>
        <v>0</v>
      </c>
      <c r="D78" s="68" t="str">
        <f>IFERROR('Izlaz COGS'!#REF!*(1+VLOOKUP('Izlaz COGS'!$B83,Baza!$A:$D,4,FALSE())),"")</f>
        <v/>
      </c>
      <c r="E78" s="68" t="str">
        <f>IFERROR('Izlaz COGS'!#REF!*(1+VLOOKUP('Izlaz COGS'!$B83,Baza!$A:$D,4,FALSE())),"")</f>
        <v/>
      </c>
      <c r="F78" s="68" t="str">
        <f>IFERROR('Izlaz COGS'!#REF!*(1+VLOOKUP('Izlaz COGS'!$B83,Baza!$A:$D,4,FALSE())),"")</f>
        <v/>
      </c>
      <c r="G78" s="68" t="str">
        <f>IFERROR('Izlaz COGS'!#REF!*(1+VLOOKUP('Izlaz COGS'!$B83,Baza!$A:$D,4,FALSE())),"")</f>
        <v/>
      </c>
      <c r="H78" s="68" t="str">
        <f>IFERROR('Izlaz COGS'!#REF!*(1+VLOOKUP('Izlaz COGS'!$B83,Baza!$A:$D,4,FALSE())),"")</f>
        <v/>
      </c>
      <c r="I78" s="68" t="str">
        <f>IFERROR('Izlaz COGS'!#REF!*(1+VLOOKUP('Izlaz COGS'!$B83,Baza!$A:$D,4,FALSE())),"")</f>
        <v/>
      </c>
      <c r="J78" s="68" t="str">
        <f>IFERROR('Izlaz COGS'!#REF!*(1+VLOOKUP('Izlaz COGS'!$B83,Baza!$A:$D,4,FALSE())),"")</f>
        <v/>
      </c>
      <c r="K78" s="68" t="str">
        <f>IFERROR('Izlaz COGS'!#REF!*(1+VLOOKUP('Izlaz COGS'!$B83,Baza!$A:$D,4,FALSE())),"")</f>
        <v/>
      </c>
      <c r="L78" s="68" t="str">
        <f>IFERROR('Izlaz COGS'!#REF!*(1+VLOOKUP('Izlaz COGS'!$B83,Baza!$A:$D,4,FALSE())),"")</f>
        <v/>
      </c>
      <c r="M78" s="68" t="str">
        <f>IFERROR('Izlaz COGS'!#REF!*(1+VLOOKUP('Izlaz COGS'!$B83,Baza!$A:$D,4,FALSE())),"")</f>
        <v/>
      </c>
      <c r="N78" s="68" t="str">
        <f>IFERROR('Izlaz COGS'!#REF!*(1+VLOOKUP('Izlaz COGS'!$B83,Baza!$A:$D,4,FALSE())),"")</f>
        <v/>
      </c>
      <c r="O78" s="68" t="str">
        <f>IFERROR('Izlaz COGS'!G83*(1+VLOOKUP('Izlaz COGS'!$B83,Baza!$A:$D,4,FALSE())),"")</f>
        <v/>
      </c>
      <c r="P78" s="69" t="str">
        <f>IFERROR('Izlaz COGS'!H83*(1+VLOOKUP('Izlaz COGS'!$B83,Baza!$A:$D,4,FALSE())),"")</f>
        <v/>
      </c>
      <c r="Q78" s="70">
        <f t="shared" si="5"/>
        <v>0</v>
      </c>
    </row>
    <row r="79" spans="1:17" x14ac:dyDescent="0.3">
      <c r="A79" s="1"/>
      <c r="B79" s="32" t="str">
        <f>IF(Ulaz!B84="","",Ulaz!B84)</f>
        <v>Fitness Anywhere LLC</v>
      </c>
      <c r="C79" s="67">
        <f>SUMIF(Baza!J:J,B79,Baza!K:K)</f>
        <v>0</v>
      </c>
      <c r="D79" s="68" t="str">
        <f>IFERROR('Izlaz COGS'!#REF!*(1+VLOOKUP('Izlaz COGS'!$B84,Baza!$A:$D,4,FALSE())),"")</f>
        <v/>
      </c>
      <c r="E79" s="68" t="str">
        <f>IFERROR('Izlaz COGS'!#REF!*(1+VLOOKUP('Izlaz COGS'!$B84,Baza!$A:$D,4,FALSE())),"")</f>
        <v/>
      </c>
      <c r="F79" s="68" t="str">
        <f>IFERROR('Izlaz COGS'!#REF!*(1+VLOOKUP('Izlaz COGS'!$B84,Baza!$A:$D,4,FALSE())),"")</f>
        <v/>
      </c>
      <c r="G79" s="68" t="str">
        <f>IFERROR('Izlaz COGS'!#REF!*(1+VLOOKUP('Izlaz COGS'!$B84,Baza!$A:$D,4,FALSE())),"")</f>
        <v/>
      </c>
      <c r="H79" s="68" t="str">
        <f>IFERROR('Izlaz COGS'!#REF!*(1+VLOOKUP('Izlaz COGS'!$B84,Baza!$A:$D,4,FALSE())),"")</f>
        <v/>
      </c>
      <c r="I79" s="68" t="str">
        <f>IFERROR('Izlaz COGS'!#REF!*(1+VLOOKUP('Izlaz COGS'!$B84,Baza!$A:$D,4,FALSE())),"")</f>
        <v/>
      </c>
      <c r="J79" s="68" t="str">
        <f>IFERROR('Izlaz COGS'!#REF!*(1+VLOOKUP('Izlaz COGS'!$B84,Baza!$A:$D,4,FALSE())),"")</f>
        <v/>
      </c>
      <c r="K79" s="68" t="str">
        <f>IFERROR('Izlaz COGS'!#REF!*(1+VLOOKUP('Izlaz COGS'!$B84,Baza!$A:$D,4,FALSE())),"")</f>
        <v/>
      </c>
      <c r="L79" s="68" t="str">
        <f>IFERROR('Izlaz COGS'!#REF!*(1+VLOOKUP('Izlaz COGS'!$B84,Baza!$A:$D,4,FALSE())),"")</f>
        <v/>
      </c>
      <c r="M79" s="68" t="str">
        <f>IFERROR('Izlaz COGS'!#REF!*(1+VLOOKUP('Izlaz COGS'!$B84,Baza!$A:$D,4,FALSE())),"")</f>
        <v/>
      </c>
      <c r="N79" s="68" t="str">
        <f>IFERROR('Izlaz COGS'!#REF!*(1+VLOOKUP('Izlaz COGS'!$B84,Baza!$A:$D,4,FALSE())),"")</f>
        <v/>
      </c>
      <c r="O79" s="68" t="str">
        <f>IFERROR('Izlaz COGS'!G84*(1+VLOOKUP('Izlaz COGS'!$B84,Baza!$A:$D,4,FALSE())),"")</f>
        <v/>
      </c>
      <c r="P79" s="69" t="str">
        <f>IFERROR('Izlaz COGS'!H84*(1+VLOOKUP('Izlaz COGS'!$B84,Baza!$A:$D,4,FALSE())),"")</f>
        <v/>
      </c>
      <c r="Q79" s="70">
        <f t="shared" si="5"/>
        <v>0</v>
      </c>
    </row>
    <row r="80" spans="1:17" x14ac:dyDescent="0.3">
      <c r="A80" s="1"/>
      <c r="B80" s="32" t="str">
        <f>IF(Ulaz!B85="","",Ulaz!B85)</f>
        <v>Gungnir</v>
      </c>
      <c r="C80" s="67">
        <f>SUMIF(Baza!J:J,B80,Baza!K:K)</f>
        <v>0</v>
      </c>
      <c r="D80" s="68" t="str">
        <f>IFERROR('Izlaz COGS'!#REF!*(1+VLOOKUP('Izlaz COGS'!$B85,Baza!$A:$D,4,FALSE())),"")</f>
        <v/>
      </c>
      <c r="E80" s="68" t="str">
        <f>IFERROR('Izlaz COGS'!#REF!*(1+VLOOKUP('Izlaz COGS'!$B85,Baza!$A:$D,4,FALSE())),"")</f>
        <v/>
      </c>
      <c r="F80" s="68" t="str">
        <f>IFERROR('Izlaz COGS'!#REF!*(1+VLOOKUP('Izlaz COGS'!$B85,Baza!$A:$D,4,FALSE())),"")</f>
        <v/>
      </c>
      <c r="G80" s="68" t="str">
        <f>IFERROR('Izlaz COGS'!#REF!*(1+VLOOKUP('Izlaz COGS'!$B85,Baza!$A:$D,4,FALSE())),"")</f>
        <v/>
      </c>
      <c r="H80" s="68" t="str">
        <f>IFERROR('Izlaz COGS'!#REF!*(1+VLOOKUP('Izlaz COGS'!$B85,Baza!$A:$D,4,FALSE())),"")</f>
        <v/>
      </c>
      <c r="I80" s="68" t="str">
        <f>IFERROR('Izlaz COGS'!#REF!*(1+VLOOKUP('Izlaz COGS'!$B85,Baza!$A:$D,4,FALSE())),"")</f>
        <v/>
      </c>
      <c r="J80" s="68" t="str">
        <f>IFERROR('Izlaz COGS'!#REF!*(1+VLOOKUP('Izlaz COGS'!$B85,Baza!$A:$D,4,FALSE())),"")</f>
        <v/>
      </c>
      <c r="K80" s="68" t="str">
        <f>IFERROR('Izlaz COGS'!#REF!*(1+VLOOKUP('Izlaz COGS'!$B85,Baza!$A:$D,4,FALSE())),"")</f>
        <v/>
      </c>
      <c r="L80" s="68" t="str">
        <f>IFERROR('Izlaz COGS'!#REF!*(1+VLOOKUP('Izlaz COGS'!$B85,Baza!$A:$D,4,FALSE())),"")</f>
        <v/>
      </c>
      <c r="M80" s="68" t="str">
        <f>IFERROR('Izlaz COGS'!#REF!*(1+VLOOKUP('Izlaz COGS'!$B85,Baza!$A:$D,4,FALSE())),"")</f>
        <v/>
      </c>
      <c r="N80" s="68" t="str">
        <f>IFERROR('Izlaz COGS'!#REF!*(1+VLOOKUP('Izlaz COGS'!$B85,Baza!$A:$D,4,FALSE())),"")</f>
        <v/>
      </c>
      <c r="O80" s="68" t="str">
        <f>IFERROR('Izlaz COGS'!G85*(1+VLOOKUP('Izlaz COGS'!$B85,Baza!$A:$D,4,FALSE())),"")</f>
        <v/>
      </c>
      <c r="P80" s="69" t="str">
        <f>IFERROR('Izlaz COGS'!H85*(1+VLOOKUP('Izlaz COGS'!$B85,Baza!$A:$D,4,FALSE())),"")</f>
        <v/>
      </c>
      <c r="Q80" s="70">
        <f t="shared" si="5"/>
        <v>0</v>
      </c>
    </row>
    <row r="81" spans="1:17" x14ac:dyDescent="0.3">
      <c r="A81" s="1"/>
      <c r="B81" s="32" t="str">
        <f>IF(Ulaz!B86="","",Ulaz!B86)</f>
        <v>HEBEI TUOYOU CHEMICAL CO.,LTD.</v>
      </c>
      <c r="C81" s="67">
        <f>SUMIF(Baza!J:J,B81,Baza!K:K)</f>
        <v>0</v>
      </c>
      <c r="D81" s="68" t="str">
        <f>IFERROR('Izlaz COGS'!#REF!*(1+VLOOKUP('Izlaz COGS'!$B86,Baza!$A:$D,4,FALSE())),"")</f>
        <v/>
      </c>
      <c r="E81" s="68" t="str">
        <f>IFERROR('Izlaz COGS'!#REF!*(1+VLOOKUP('Izlaz COGS'!$B86,Baza!$A:$D,4,FALSE())),"")</f>
        <v/>
      </c>
      <c r="F81" s="68" t="str">
        <f>IFERROR('Izlaz COGS'!#REF!*(1+VLOOKUP('Izlaz COGS'!$B86,Baza!$A:$D,4,FALSE())),"")</f>
        <v/>
      </c>
      <c r="G81" s="68" t="str">
        <f>IFERROR('Izlaz COGS'!#REF!*(1+VLOOKUP('Izlaz COGS'!$B86,Baza!$A:$D,4,FALSE())),"")</f>
        <v/>
      </c>
      <c r="H81" s="68" t="str">
        <f>IFERROR('Izlaz COGS'!#REF!*(1+VLOOKUP('Izlaz COGS'!$B86,Baza!$A:$D,4,FALSE())),"")</f>
        <v/>
      </c>
      <c r="I81" s="68" t="str">
        <f>IFERROR('Izlaz COGS'!#REF!*(1+VLOOKUP('Izlaz COGS'!$B86,Baza!$A:$D,4,FALSE())),"")</f>
        <v/>
      </c>
      <c r="J81" s="68" t="str">
        <f>IFERROR('Izlaz COGS'!#REF!*(1+VLOOKUP('Izlaz COGS'!$B86,Baza!$A:$D,4,FALSE())),"")</f>
        <v/>
      </c>
      <c r="K81" s="68" t="str">
        <f>IFERROR('Izlaz COGS'!#REF!*(1+VLOOKUP('Izlaz COGS'!$B86,Baza!$A:$D,4,FALSE())),"")</f>
        <v/>
      </c>
      <c r="L81" s="68" t="str">
        <f>IFERROR('Izlaz COGS'!#REF!*(1+VLOOKUP('Izlaz COGS'!$B86,Baza!$A:$D,4,FALSE())),"")</f>
        <v/>
      </c>
      <c r="M81" s="68" t="str">
        <f>IFERROR('Izlaz COGS'!#REF!*(1+VLOOKUP('Izlaz COGS'!$B86,Baza!$A:$D,4,FALSE())),"")</f>
        <v/>
      </c>
      <c r="N81" s="68" t="str">
        <f>IFERROR('Izlaz COGS'!#REF!*(1+VLOOKUP('Izlaz COGS'!$B86,Baza!$A:$D,4,FALSE())),"")</f>
        <v/>
      </c>
      <c r="O81" s="68" t="str">
        <f>IFERROR('Izlaz COGS'!G86*(1+VLOOKUP('Izlaz COGS'!$B86,Baza!$A:$D,4,FALSE())),"")</f>
        <v/>
      </c>
      <c r="P81" s="69" t="str">
        <f>IFERROR('Izlaz COGS'!H86*(1+VLOOKUP('Izlaz COGS'!$B86,Baza!$A:$D,4,FALSE())),"")</f>
        <v/>
      </c>
      <c r="Q81" s="70">
        <f t="shared" si="5"/>
        <v>0</v>
      </c>
    </row>
    <row r="82" spans="1:17" x14ac:dyDescent="0.3">
      <c r="A82" s="1"/>
      <c r="B82" s="32" t="str">
        <f>IF(Ulaz!B87="","",Ulaz!B87)</f>
        <v>MAD DOGG ATHLETICS, INC.</v>
      </c>
      <c r="C82" s="67">
        <f>SUMIF(Baza!J:J,B82,Baza!K:K)</f>
        <v>0</v>
      </c>
      <c r="D82" s="68" t="str">
        <f>IFERROR('Izlaz COGS'!#REF!*(1+VLOOKUP('Izlaz COGS'!$B87,Baza!$A:$D,4,FALSE())),"")</f>
        <v/>
      </c>
      <c r="E82" s="68" t="str">
        <f>IFERROR('Izlaz COGS'!#REF!*(1+VLOOKUP('Izlaz COGS'!$B87,Baza!$A:$D,4,FALSE())),"")</f>
        <v/>
      </c>
      <c r="F82" s="68" t="str">
        <f>IFERROR('Izlaz COGS'!#REF!*(1+VLOOKUP('Izlaz COGS'!$B87,Baza!$A:$D,4,FALSE())),"")</f>
        <v/>
      </c>
      <c r="G82" s="68" t="str">
        <f>IFERROR('Izlaz COGS'!#REF!*(1+VLOOKUP('Izlaz COGS'!$B87,Baza!$A:$D,4,FALSE())),"")</f>
        <v/>
      </c>
      <c r="H82" s="68" t="str">
        <f>IFERROR('Izlaz COGS'!#REF!*(1+VLOOKUP('Izlaz COGS'!$B87,Baza!$A:$D,4,FALSE())),"")</f>
        <v/>
      </c>
      <c r="I82" s="68" t="str">
        <f>IFERROR('Izlaz COGS'!#REF!*(1+VLOOKUP('Izlaz COGS'!$B87,Baza!$A:$D,4,FALSE())),"")</f>
        <v/>
      </c>
      <c r="J82" s="68" t="str">
        <f>IFERROR('Izlaz COGS'!#REF!*(1+VLOOKUP('Izlaz COGS'!$B87,Baza!$A:$D,4,FALSE())),"")</f>
        <v/>
      </c>
      <c r="K82" s="68" t="str">
        <f>IFERROR('Izlaz COGS'!#REF!*(1+VLOOKUP('Izlaz COGS'!$B87,Baza!$A:$D,4,FALSE())),"")</f>
        <v/>
      </c>
      <c r="L82" s="68" t="str">
        <f>IFERROR('Izlaz COGS'!#REF!*(1+VLOOKUP('Izlaz COGS'!$B87,Baza!$A:$D,4,FALSE())),"")</f>
        <v/>
      </c>
      <c r="M82" s="68" t="str">
        <f>IFERROR('Izlaz COGS'!#REF!*(1+VLOOKUP('Izlaz COGS'!$B87,Baza!$A:$D,4,FALSE())),"")</f>
        <v/>
      </c>
      <c r="N82" s="68" t="str">
        <f>IFERROR('Izlaz COGS'!#REF!*(1+VLOOKUP('Izlaz COGS'!$B87,Baza!$A:$D,4,FALSE())),"")</f>
        <v/>
      </c>
      <c r="O82" s="68" t="str">
        <f>IFERROR('Izlaz COGS'!G87*(1+VLOOKUP('Izlaz COGS'!$B87,Baza!$A:$D,4,FALSE())),"")</f>
        <v/>
      </c>
      <c r="P82" s="69" t="str">
        <f>IFERROR('Izlaz COGS'!H87*(1+VLOOKUP('Izlaz COGS'!$B87,Baza!$A:$D,4,FALSE())),"")</f>
        <v/>
      </c>
      <c r="Q82" s="70">
        <f t="shared" si="5"/>
        <v>0</v>
      </c>
    </row>
    <row r="83" spans="1:17" x14ac:dyDescent="0.3">
      <c r="A83" s="1"/>
      <c r="B83" s="32" t="str">
        <f>IF(Ulaz!B88="","",Ulaz!B88)</f>
        <v>MILITARY FITNESS</v>
      </c>
      <c r="C83" s="67">
        <f>SUMIF(Baza!J:J,B83,Baza!K:K)</f>
        <v>0</v>
      </c>
      <c r="D83" s="68" t="str">
        <f>IFERROR('Izlaz COGS'!#REF!*(1+VLOOKUP('Izlaz COGS'!$B88,Baza!$A:$D,4,FALSE())),"")</f>
        <v/>
      </c>
      <c r="E83" s="68" t="str">
        <f>IFERROR('Izlaz COGS'!#REF!*(1+VLOOKUP('Izlaz COGS'!$B88,Baza!$A:$D,4,FALSE())),"")</f>
        <v/>
      </c>
      <c r="F83" s="68" t="str">
        <f>IFERROR('Izlaz COGS'!#REF!*(1+VLOOKUP('Izlaz COGS'!$B88,Baza!$A:$D,4,FALSE())),"")</f>
        <v/>
      </c>
      <c r="G83" s="68" t="str">
        <f>IFERROR('Izlaz COGS'!#REF!*(1+VLOOKUP('Izlaz COGS'!$B88,Baza!$A:$D,4,FALSE())),"")</f>
        <v/>
      </c>
      <c r="H83" s="68" t="str">
        <f>IFERROR('Izlaz COGS'!#REF!*(1+VLOOKUP('Izlaz COGS'!$B88,Baza!$A:$D,4,FALSE())),"")</f>
        <v/>
      </c>
      <c r="I83" s="68" t="str">
        <f>IFERROR('Izlaz COGS'!#REF!*(1+VLOOKUP('Izlaz COGS'!$B88,Baza!$A:$D,4,FALSE())),"")</f>
        <v/>
      </c>
      <c r="J83" s="68" t="str">
        <f>IFERROR('Izlaz COGS'!#REF!*(1+VLOOKUP('Izlaz COGS'!$B88,Baza!$A:$D,4,FALSE())),"")</f>
        <v/>
      </c>
      <c r="K83" s="68" t="str">
        <f>IFERROR('Izlaz COGS'!#REF!*(1+VLOOKUP('Izlaz COGS'!$B88,Baza!$A:$D,4,FALSE())),"")</f>
        <v/>
      </c>
      <c r="L83" s="68" t="str">
        <f>IFERROR('Izlaz COGS'!#REF!*(1+VLOOKUP('Izlaz COGS'!$B88,Baza!$A:$D,4,FALSE())),"")</f>
        <v/>
      </c>
      <c r="M83" s="68" t="str">
        <f>IFERROR('Izlaz COGS'!#REF!*(1+VLOOKUP('Izlaz COGS'!$B88,Baza!$A:$D,4,FALSE())),"")</f>
        <v/>
      </c>
      <c r="N83" s="68" t="str">
        <f>IFERROR('Izlaz COGS'!#REF!*(1+VLOOKUP('Izlaz COGS'!$B88,Baza!$A:$D,4,FALSE())),"")</f>
        <v/>
      </c>
      <c r="O83" s="68" t="str">
        <f>IFERROR('Izlaz COGS'!G88*(1+VLOOKUP('Izlaz COGS'!$B88,Baza!$A:$D,4,FALSE())),"")</f>
        <v/>
      </c>
      <c r="P83" s="69" t="str">
        <f>IFERROR('Izlaz COGS'!H88*(1+VLOOKUP('Izlaz COGS'!$B88,Baza!$A:$D,4,FALSE())),"")</f>
        <v/>
      </c>
      <c r="Q83" s="70">
        <f t="shared" si="5"/>
        <v>0</v>
      </c>
    </row>
    <row r="84" spans="1:17" x14ac:dyDescent="0.3">
      <c r="A84" s="1"/>
      <c r="B84" s="32" t="str">
        <f>IF(Ulaz!B89="","",Ulaz!B89)</f>
        <v xml:space="preserve">Therabody International Limited </v>
      </c>
      <c r="C84" s="67">
        <f>SUMIF(Baza!J:J,B84,Baza!K:K)</f>
        <v>0</v>
      </c>
      <c r="D84" s="68" t="str">
        <f>IFERROR('Izlaz COGS'!#REF!*(1+VLOOKUP('Izlaz COGS'!$B89,Baza!$A:$D,4,FALSE())),"")</f>
        <v/>
      </c>
      <c r="E84" s="68" t="str">
        <f>IFERROR('Izlaz COGS'!#REF!*(1+VLOOKUP('Izlaz COGS'!$B89,Baza!$A:$D,4,FALSE())),"")</f>
        <v/>
      </c>
      <c r="F84" s="68" t="str">
        <f>IFERROR('Izlaz COGS'!#REF!*(1+VLOOKUP('Izlaz COGS'!$B89,Baza!$A:$D,4,FALSE())),"")</f>
        <v/>
      </c>
      <c r="G84" s="68" t="str">
        <f>IFERROR('Izlaz COGS'!#REF!*(1+VLOOKUP('Izlaz COGS'!$B89,Baza!$A:$D,4,FALSE())),"")</f>
        <v/>
      </c>
      <c r="H84" s="68" t="str">
        <f>IFERROR('Izlaz COGS'!#REF!*(1+VLOOKUP('Izlaz COGS'!$B89,Baza!$A:$D,4,FALSE())),"")</f>
        <v/>
      </c>
      <c r="I84" s="68" t="str">
        <f>IFERROR('Izlaz COGS'!#REF!*(1+VLOOKUP('Izlaz COGS'!$B89,Baza!$A:$D,4,FALSE())),"")</f>
        <v/>
      </c>
      <c r="J84" s="68" t="str">
        <f>IFERROR('Izlaz COGS'!#REF!*(1+VLOOKUP('Izlaz COGS'!$B89,Baza!$A:$D,4,FALSE())),"")</f>
        <v/>
      </c>
      <c r="K84" s="68" t="str">
        <f>IFERROR('Izlaz COGS'!#REF!*(1+VLOOKUP('Izlaz COGS'!$B89,Baza!$A:$D,4,FALSE())),"")</f>
        <v/>
      </c>
      <c r="L84" s="68" t="str">
        <f>IFERROR('Izlaz COGS'!#REF!*(1+VLOOKUP('Izlaz COGS'!$B89,Baza!$A:$D,4,FALSE())),"")</f>
        <v/>
      </c>
      <c r="M84" s="68" t="str">
        <f>IFERROR('Izlaz COGS'!#REF!*(1+VLOOKUP('Izlaz COGS'!$B89,Baza!$A:$D,4,FALSE())),"")</f>
        <v/>
      </c>
      <c r="N84" s="68" t="str">
        <f>IFERROR('Izlaz COGS'!#REF!*(1+VLOOKUP('Izlaz COGS'!$B89,Baza!$A:$D,4,FALSE())),"")</f>
        <v/>
      </c>
      <c r="O84" s="68" t="str">
        <f>IFERROR('Izlaz COGS'!G89*(1+VLOOKUP('Izlaz COGS'!$B89,Baza!$A:$D,4,FALSE())),"")</f>
        <v/>
      </c>
      <c r="P84" s="69" t="str">
        <f>IFERROR('Izlaz COGS'!H89*(1+VLOOKUP('Izlaz COGS'!$B89,Baza!$A:$D,4,FALSE())),"")</f>
        <v/>
      </c>
      <c r="Q84" s="70">
        <f t="shared" si="5"/>
        <v>0</v>
      </c>
    </row>
    <row r="85" spans="1:17" x14ac:dyDescent="0.3">
      <c r="A85" s="1"/>
      <c r="B85" s="32" t="str">
        <f>IF(Ulaz!B90="","",Ulaz!B90)</f>
        <v>NS EUROPE d. o. o.</v>
      </c>
      <c r="C85" s="67">
        <f>SUMIF(Baza!J:J,B85,Baza!K:K)</f>
        <v>304.39999999999998</v>
      </c>
      <c r="D85" s="68" t="str">
        <f>IFERROR('Izlaz COGS'!#REF!*(1+VLOOKUP('Izlaz COGS'!$B90,Baza!$A:$D,4,FALSE())),"")</f>
        <v/>
      </c>
      <c r="E85" s="68" t="str">
        <f>IFERROR('Izlaz COGS'!#REF!*(1+VLOOKUP('Izlaz COGS'!$B90,Baza!$A:$D,4,FALSE())),"")</f>
        <v/>
      </c>
      <c r="F85" s="68" t="str">
        <f>IFERROR('Izlaz COGS'!#REF!*(1+VLOOKUP('Izlaz COGS'!$B90,Baza!$A:$D,4,FALSE())),"")</f>
        <v/>
      </c>
      <c r="G85" s="68" t="str">
        <f>IFERROR('Izlaz COGS'!#REF!*(1+VLOOKUP('Izlaz COGS'!$B90,Baza!$A:$D,4,FALSE())),"")</f>
        <v/>
      </c>
      <c r="H85" s="68" t="str">
        <f>IFERROR('Izlaz COGS'!#REF!*(1+VLOOKUP('Izlaz COGS'!$B90,Baza!$A:$D,4,FALSE())),"")</f>
        <v/>
      </c>
      <c r="I85" s="68" t="str">
        <f>IFERROR('Izlaz COGS'!#REF!*(1+VLOOKUP('Izlaz COGS'!$B90,Baza!$A:$D,4,FALSE())),"")</f>
        <v/>
      </c>
      <c r="J85" s="68" t="str">
        <f>IFERROR('Izlaz COGS'!#REF!*(1+VLOOKUP('Izlaz COGS'!$B90,Baza!$A:$D,4,FALSE())),"")</f>
        <v/>
      </c>
      <c r="K85" s="68" t="str">
        <f>IFERROR('Izlaz COGS'!#REF!*(1+VLOOKUP('Izlaz COGS'!$B90,Baza!$A:$D,4,FALSE())),"")</f>
        <v/>
      </c>
      <c r="L85" s="68" t="str">
        <f>IFERROR('Izlaz COGS'!#REF!*(1+VLOOKUP('Izlaz COGS'!$B90,Baza!$A:$D,4,FALSE())),"")</f>
        <v/>
      </c>
      <c r="M85" s="68" t="str">
        <f>IFERROR('Izlaz COGS'!#REF!*(1+VLOOKUP('Izlaz COGS'!$B90,Baza!$A:$D,4,FALSE())),"")</f>
        <v/>
      </c>
      <c r="N85" s="68" t="str">
        <f>IFERROR('Izlaz COGS'!#REF!*(1+VLOOKUP('Izlaz COGS'!$B90,Baza!$A:$D,4,FALSE())),"")</f>
        <v/>
      </c>
      <c r="O85" s="68" t="str">
        <f>IFERROR('Izlaz COGS'!G90*(1+VLOOKUP('Izlaz COGS'!$B90,Baza!$A:$D,4,FALSE())),"")</f>
        <v/>
      </c>
      <c r="P85" s="69" t="str">
        <f>IFERROR('Izlaz COGS'!H90*(1+VLOOKUP('Izlaz COGS'!$B90,Baza!$A:$D,4,FALSE())),"")</f>
        <v/>
      </c>
      <c r="Q85" s="70">
        <f t="shared" si="5"/>
        <v>0</v>
      </c>
    </row>
    <row r="86" spans="1:17" x14ac:dyDescent="0.3">
      <c r="A86" s="1"/>
      <c r="B86" s="32" t="str">
        <f>IF(Ulaz!B91="","",Ulaz!B91)</f>
        <v>MARTINA BOSS,OBRT ZA PODUKU I NUTRIC.SAV</v>
      </c>
      <c r="C86" s="67">
        <f>SUMIF(Baza!J:J,B86,Baza!K:K)</f>
        <v>0</v>
      </c>
      <c r="D86" s="68" t="str">
        <f>IFERROR('Izlaz COGS'!#REF!*(1+VLOOKUP('Izlaz COGS'!$B91,Baza!$A:$D,4,FALSE())),"")</f>
        <v/>
      </c>
      <c r="E86" s="68" t="str">
        <f>IFERROR('Izlaz COGS'!#REF!*(1+VLOOKUP('Izlaz COGS'!$B91,Baza!$A:$D,4,FALSE())),"")</f>
        <v/>
      </c>
      <c r="F86" s="68" t="str">
        <f>IFERROR('Izlaz COGS'!#REF!*(1+VLOOKUP('Izlaz COGS'!$B91,Baza!$A:$D,4,FALSE())),"")</f>
        <v/>
      </c>
      <c r="G86" s="68" t="str">
        <f>IFERROR('Izlaz COGS'!#REF!*(1+VLOOKUP('Izlaz COGS'!$B91,Baza!$A:$D,4,FALSE())),"")</f>
        <v/>
      </c>
      <c r="H86" s="68" t="str">
        <f>IFERROR('Izlaz COGS'!#REF!*(1+VLOOKUP('Izlaz COGS'!$B91,Baza!$A:$D,4,FALSE())),"")</f>
        <v/>
      </c>
      <c r="I86" s="68" t="str">
        <f>IFERROR('Izlaz COGS'!#REF!*(1+VLOOKUP('Izlaz COGS'!$B91,Baza!$A:$D,4,FALSE())),"")</f>
        <v/>
      </c>
      <c r="J86" s="68" t="str">
        <f>IFERROR('Izlaz COGS'!#REF!*(1+VLOOKUP('Izlaz COGS'!$B91,Baza!$A:$D,4,FALSE())),"")</f>
        <v/>
      </c>
      <c r="K86" s="68" t="str">
        <f>IFERROR('Izlaz COGS'!#REF!*(1+VLOOKUP('Izlaz COGS'!$B91,Baza!$A:$D,4,FALSE())),"")</f>
        <v/>
      </c>
      <c r="L86" s="68" t="str">
        <f>IFERROR('Izlaz COGS'!#REF!*(1+VLOOKUP('Izlaz COGS'!$B91,Baza!$A:$D,4,FALSE())),"")</f>
        <v/>
      </c>
      <c r="M86" s="68" t="str">
        <f>IFERROR('Izlaz COGS'!#REF!*(1+VLOOKUP('Izlaz COGS'!$B91,Baza!$A:$D,4,FALSE())),"")</f>
        <v/>
      </c>
      <c r="N86" s="68" t="str">
        <f>IFERROR('Izlaz COGS'!#REF!*(1+VLOOKUP('Izlaz COGS'!$B91,Baza!$A:$D,4,FALSE())),"")</f>
        <v/>
      </c>
      <c r="O86" s="68" t="str">
        <f>IFERROR('Izlaz COGS'!G91*(1+VLOOKUP('Izlaz COGS'!$B91,Baza!$A:$D,4,FALSE())),"")</f>
        <v/>
      </c>
      <c r="P86" s="69" t="str">
        <f>IFERROR('Izlaz COGS'!H91*(1+VLOOKUP('Izlaz COGS'!$B91,Baza!$A:$D,4,FALSE())),"")</f>
        <v/>
      </c>
      <c r="Q86" s="70">
        <f t="shared" si="5"/>
        <v>0</v>
      </c>
    </row>
    <row r="87" spans="1:17" x14ac:dyDescent="0.3">
      <c r="A87" s="1"/>
      <c r="B87" s="32" t="str">
        <f>IF(Ulaz!B92="","",Ulaz!B92)</f>
        <v>DRAGON BLEU SAS</v>
      </c>
      <c r="C87" s="67">
        <f>SUMIF(Baza!J:J,B87,Baza!K:K)</f>
        <v>0</v>
      </c>
      <c r="D87" s="68" t="str">
        <f>IFERROR('Izlaz COGS'!#REF!*(1+VLOOKUP('Izlaz COGS'!$B92,Baza!$A:$D,4,FALSE())),"")</f>
        <v/>
      </c>
      <c r="E87" s="68" t="str">
        <f>IFERROR('Izlaz COGS'!#REF!*(1+VLOOKUP('Izlaz COGS'!$B92,Baza!$A:$D,4,FALSE())),"")</f>
        <v/>
      </c>
      <c r="F87" s="68" t="str">
        <f>IFERROR('Izlaz COGS'!#REF!*(1+VLOOKUP('Izlaz COGS'!$B92,Baza!$A:$D,4,FALSE())),"")</f>
        <v/>
      </c>
      <c r="G87" s="68" t="str">
        <f>IFERROR('Izlaz COGS'!#REF!*(1+VLOOKUP('Izlaz COGS'!$B92,Baza!$A:$D,4,FALSE())),"")</f>
        <v/>
      </c>
      <c r="H87" s="68" t="str">
        <f>IFERROR('Izlaz COGS'!#REF!*(1+VLOOKUP('Izlaz COGS'!$B92,Baza!$A:$D,4,FALSE())),"")</f>
        <v/>
      </c>
      <c r="I87" s="68" t="str">
        <f>IFERROR('Izlaz COGS'!#REF!*(1+VLOOKUP('Izlaz COGS'!$B92,Baza!$A:$D,4,FALSE())),"")</f>
        <v/>
      </c>
      <c r="J87" s="68" t="str">
        <f>IFERROR('Izlaz COGS'!#REF!*(1+VLOOKUP('Izlaz COGS'!$B92,Baza!$A:$D,4,FALSE())),"")</f>
        <v/>
      </c>
      <c r="K87" s="68" t="str">
        <f>IFERROR('Izlaz COGS'!#REF!*(1+VLOOKUP('Izlaz COGS'!$B92,Baza!$A:$D,4,FALSE())),"")</f>
        <v/>
      </c>
      <c r="L87" s="68" t="str">
        <f>IFERROR('Izlaz COGS'!#REF!*(1+VLOOKUP('Izlaz COGS'!$B92,Baza!$A:$D,4,FALSE())),"")</f>
        <v/>
      </c>
      <c r="M87" s="68" t="str">
        <f>IFERROR('Izlaz COGS'!#REF!*(1+VLOOKUP('Izlaz COGS'!$B92,Baza!$A:$D,4,FALSE())),"")</f>
        <v/>
      </c>
      <c r="N87" s="68" t="str">
        <f>IFERROR('Izlaz COGS'!#REF!*(1+VLOOKUP('Izlaz COGS'!$B92,Baza!$A:$D,4,FALSE())),"")</f>
        <v/>
      </c>
      <c r="O87" s="68" t="str">
        <f>IFERROR('Izlaz COGS'!G92*(1+VLOOKUP('Izlaz COGS'!$B92,Baza!$A:$D,4,FALSE())),"")</f>
        <v/>
      </c>
      <c r="P87" s="69" t="str">
        <f>IFERROR('Izlaz COGS'!H92*(1+VLOOKUP('Izlaz COGS'!$B92,Baza!$A:$D,4,FALSE())),"")</f>
        <v/>
      </c>
      <c r="Q87" s="70">
        <f t="shared" si="5"/>
        <v>0</v>
      </c>
    </row>
    <row r="88" spans="1:17" x14ac:dyDescent="0.3">
      <c r="A88" s="1"/>
      <c r="B88" s="32" t="str">
        <f>IF(Ulaz!B93="","",Ulaz!B93)</f>
        <v>Yoga Design Lab, Inc</v>
      </c>
      <c r="C88" s="67">
        <f>SUMIF(Baza!J:J,B88,Baza!K:K)</f>
        <v>0</v>
      </c>
      <c r="D88" s="68" t="str">
        <f>IFERROR('Izlaz COGS'!#REF!*(1+VLOOKUP('Izlaz COGS'!$B93,Baza!$A:$D,4,FALSE())),"")</f>
        <v/>
      </c>
      <c r="E88" s="68" t="str">
        <f>IFERROR('Izlaz COGS'!#REF!*(1+VLOOKUP('Izlaz COGS'!$B93,Baza!$A:$D,4,FALSE())),"")</f>
        <v/>
      </c>
      <c r="F88" s="68" t="str">
        <f>IFERROR('Izlaz COGS'!#REF!*(1+VLOOKUP('Izlaz COGS'!$B93,Baza!$A:$D,4,FALSE())),"")</f>
        <v/>
      </c>
      <c r="G88" s="68" t="str">
        <f>IFERROR('Izlaz COGS'!#REF!*(1+VLOOKUP('Izlaz COGS'!$B93,Baza!$A:$D,4,FALSE())),"")</f>
        <v/>
      </c>
      <c r="H88" s="68" t="str">
        <f>IFERROR('Izlaz COGS'!#REF!*(1+VLOOKUP('Izlaz COGS'!$B93,Baza!$A:$D,4,FALSE())),"")</f>
        <v/>
      </c>
      <c r="I88" s="68" t="str">
        <f>IFERROR('Izlaz COGS'!#REF!*(1+VLOOKUP('Izlaz COGS'!$B93,Baza!$A:$D,4,FALSE())),"")</f>
        <v/>
      </c>
      <c r="J88" s="68" t="str">
        <f>IFERROR('Izlaz COGS'!#REF!*(1+VLOOKUP('Izlaz COGS'!$B93,Baza!$A:$D,4,FALSE())),"")</f>
        <v/>
      </c>
      <c r="K88" s="68" t="str">
        <f>IFERROR('Izlaz COGS'!#REF!*(1+VLOOKUP('Izlaz COGS'!$B93,Baza!$A:$D,4,FALSE())),"")</f>
        <v/>
      </c>
      <c r="L88" s="68" t="str">
        <f>IFERROR('Izlaz COGS'!#REF!*(1+VLOOKUP('Izlaz COGS'!$B93,Baza!$A:$D,4,FALSE())),"")</f>
        <v/>
      </c>
      <c r="M88" s="68" t="str">
        <f>IFERROR('Izlaz COGS'!#REF!*(1+VLOOKUP('Izlaz COGS'!$B93,Baza!$A:$D,4,FALSE())),"")</f>
        <v/>
      </c>
      <c r="N88" s="68" t="str">
        <f>IFERROR('Izlaz COGS'!#REF!*(1+VLOOKUP('Izlaz COGS'!$B93,Baza!$A:$D,4,FALSE())),"")</f>
        <v/>
      </c>
      <c r="O88" s="68" t="str">
        <f>IFERROR('Izlaz COGS'!G93*(1+VLOOKUP('Izlaz COGS'!$B93,Baza!$A:$D,4,FALSE())),"")</f>
        <v/>
      </c>
      <c r="P88" s="69" t="str">
        <f>IFERROR('Izlaz COGS'!H93*(1+VLOOKUP('Izlaz COGS'!$B93,Baza!$A:$D,4,FALSE())),"")</f>
        <v/>
      </c>
      <c r="Q88" s="70">
        <f t="shared" si="5"/>
        <v>0</v>
      </c>
    </row>
    <row r="89" spans="1:17" x14ac:dyDescent="0.3">
      <c r="A89" s="1"/>
      <c r="B89" s="32" t="str">
        <f>IF(Ulaz!B94="","",Ulaz!B94)</f>
        <v>eBrands Global Oy</v>
      </c>
      <c r="C89" s="67">
        <f>SUMIF(Baza!J:J,B89,Baza!K:K)</f>
        <v>0</v>
      </c>
      <c r="D89" s="68" t="str">
        <f>IFERROR('Izlaz COGS'!#REF!*(1+VLOOKUP('Izlaz COGS'!$B94,Baza!$A:$D,4,FALSE())),"")</f>
        <v/>
      </c>
      <c r="E89" s="68" t="str">
        <f>IFERROR('Izlaz COGS'!#REF!*(1+VLOOKUP('Izlaz COGS'!$B94,Baza!$A:$D,4,FALSE())),"")</f>
        <v/>
      </c>
      <c r="F89" s="68" t="str">
        <f>IFERROR('Izlaz COGS'!#REF!*(1+VLOOKUP('Izlaz COGS'!$B94,Baza!$A:$D,4,FALSE())),"")</f>
        <v/>
      </c>
      <c r="G89" s="68" t="str">
        <f>IFERROR('Izlaz COGS'!#REF!*(1+VLOOKUP('Izlaz COGS'!$B94,Baza!$A:$D,4,FALSE())),"")</f>
        <v/>
      </c>
      <c r="H89" s="68" t="str">
        <f>IFERROR('Izlaz COGS'!#REF!*(1+VLOOKUP('Izlaz COGS'!$B94,Baza!$A:$D,4,FALSE())),"")</f>
        <v/>
      </c>
      <c r="I89" s="68" t="str">
        <f>IFERROR('Izlaz COGS'!#REF!*(1+VLOOKUP('Izlaz COGS'!$B94,Baza!$A:$D,4,FALSE())),"")</f>
        <v/>
      </c>
      <c r="J89" s="68" t="str">
        <f>IFERROR('Izlaz COGS'!#REF!*(1+VLOOKUP('Izlaz COGS'!$B94,Baza!$A:$D,4,FALSE())),"")</f>
        <v/>
      </c>
      <c r="K89" s="68" t="str">
        <f>IFERROR('Izlaz COGS'!#REF!*(1+VLOOKUP('Izlaz COGS'!$B94,Baza!$A:$D,4,FALSE())),"")</f>
        <v/>
      </c>
      <c r="L89" s="68" t="str">
        <f>IFERROR('Izlaz COGS'!#REF!*(1+VLOOKUP('Izlaz COGS'!$B94,Baza!$A:$D,4,FALSE())),"")</f>
        <v/>
      </c>
      <c r="M89" s="68" t="str">
        <f>IFERROR('Izlaz COGS'!#REF!*(1+VLOOKUP('Izlaz COGS'!$B94,Baza!$A:$D,4,FALSE())),"")</f>
        <v/>
      </c>
      <c r="N89" s="68" t="str">
        <f>IFERROR('Izlaz COGS'!#REF!*(1+VLOOKUP('Izlaz COGS'!$B94,Baza!$A:$D,4,FALSE())),"")</f>
        <v/>
      </c>
      <c r="O89" s="68" t="str">
        <f>IFERROR('Izlaz COGS'!G94*(1+VLOOKUP('Izlaz COGS'!$B94,Baza!$A:$D,4,FALSE())),"")</f>
        <v/>
      </c>
      <c r="P89" s="69" t="str">
        <f>IFERROR('Izlaz COGS'!H94*(1+VLOOKUP('Izlaz COGS'!$B94,Baza!$A:$D,4,FALSE())),"")</f>
        <v/>
      </c>
      <c r="Q89" s="70">
        <f t="shared" si="5"/>
        <v>0</v>
      </c>
    </row>
    <row r="90" spans="1:17" x14ac:dyDescent="0.3">
      <c r="A90" s="1"/>
      <c r="B90" s="32" t="str">
        <f>IF(Ulaz!B95="","",Ulaz!B95)</f>
        <v>Lumi Therapy Ltd</v>
      </c>
      <c r="C90" s="67">
        <f>SUMIF(Baza!J:J,B90,Baza!K:K)</f>
        <v>0</v>
      </c>
      <c r="D90" s="68" t="str">
        <f>IFERROR('Izlaz COGS'!#REF!*(1+VLOOKUP('Izlaz COGS'!$B95,Baza!$A:$D,4,FALSE())),"")</f>
        <v/>
      </c>
      <c r="E90" s="68" t="str">
        <f>IFERROR('Izlaz COGS'!#REF!*(1+VLOOKUP('Izlaz COGS'!$B95,Baza!$A:$D,4,FALSE())),"")</f>
        <v/>
      </c>
      <c r="F90" s="68" t="str">
        <f>IFERROR('Izlaz COGS'!#REF!*(1+VLOOKUP('Izlaz COGS'!$B95,Baza!$A:$D,4,FALSE())),"")</f>
        <v/>
      </c>
      <c r="G90" s="68" t="str">
        <f>IFERROR('Izlaz COGS'!#REF!*(1+VLOOKUP('Izlaz COGS'!$B95,Baza!$A:$D,4,FALSE())),"")</f>
        <v/>
      </c>
      <c r="H90" s="68" t="str">
        <f>IFERROR('Izlaz COGS'!#REF!*(1+VLOOKUP('Izlaz COGS'!$B95,Baza!$A:$D,4,FALSE())),"")</f>
        <v/>
      </c>
      <c r="I90" s="68" t="str">
        <f>IFERROR('Izlaz COGS'!#REF!*(1+VLOOKUP('Izlaz COGS'!$B95,Baza!$A:$D,4,FALSE())),"")</f>
        <v/>
      </c>
      <c r="J90" s="68" t="str">
        <f>IFERROR('Izlaz COGS'!#REF!*(1+VLOOKUP('Izlaz COGS'!$B95,Baza!$A:$D,4,FALSE())),"")</f>
        <v/>
      </c>
      <c r="K90" s="68" t="str">
        <f>IFERROR('Izlaz COGS'!#REF!*(1+VLOOKUP('Izlaz COGS'!$B95,Baza!$A:$D,4,FALSE())),"")</f>
        <v/>
      </c>
      <c r="L90" s="68" t="str">
        <f>IFERROR('Izlaz COGS'!#REF!*(1+VLOOKUP('Izlaz COGS'!$B95,Baza!$A:$D,4,FALSE())),"")</f>
        <v/>
      </c>
      <c r="M90" s="68" t="str">
        <f>IFERROR('Izlaz COGS'!#REF!*(1+VLOOKUP('Izlaz COGS'!$B95,Baza!$A:$D,4,FALSE())),"")</f>
        <v/>
      </c>
      <c r="N90" s="68" t="str">
        <f>IFERROR('Izlaz COGS'!#REF!*(1+VLOOKUP('Izlaz COGS'!$B95,Baza!$A:$D,4,FALSE())),"")</f>
        <v/>
      </c>
      <c r="O90" s="68" t="str">
        <f>IFERROR('Izlaz COGS'!G95*(1+VLOOKUP('Izlaz COGS'!$B95,Baza!$A:$D,4,FALSE())),"")</f>
        <v/>
      </c>
      <c r="P90" s="69" t="str">
        <f>IFERROR('Izlaz COGS'!H95*(1+VLOOKUP('Izlaz COGS'!$B95,Baza!$A:$D,4,FALSE())),"")</f>
        <v/>
      </c>
      <c r="Q90" s="70">
        <f t="shared" si="5"/>
        <v>0</v>
      </c>
    </row>
    <row r="91" spans="1:17" x14ac:dyDescent="0.3">
      <c r="A91" s="1"/>
      <c r="B91" s="32" t="str">
        <f>IF(Ulaz!B96="","",Ulaz!B96)</f>
        <v>XIAMEN FITSTAR IMPORT AND EXPORT CO.,LTD</v>
      </c>
      <c r="C91" s="67">
        <f>SUMIF(Baza!J:J,B91,Baza!K:K)</f>
        <v>0</v>
      </c>
      <c r="D91" s="68" t="str">
        <f>IFERROR('Izlaz COGS'!#REF!*(1+VLOOKUP('Izlaz COGS'!$B96,Baza!$A:$D,4,FALSE())),"")</f>
        <v/>
      </c>
      <c r="E91" s="68" t="str">
        <f>IFERROR('Izlaz COGS'!#REF!*(1+VLOOKUP('Izlaz COGS'!$B96,Baza!$A:$D,4,FALSE())),"")</f>
        <v/>
      </c>
      <c r="F91" s="68" t="str">
        <f>IFERROR('Izlaz COGS'!#REF!*(1+VLOOKUP('Izlaz COGS'!$B96,Baza!$A:$D,4,FALSE())),"")</f>
        <v/>
      </c>
      <c r="G91" s="68" t="str">
        <f>IFERROR('Izlaz COGS'!#REF!*(1+VLOOKUP('Izlaz COGS'!$B96,Baza!$A:$D,4,FALSE())),"")</f>
        <v/>
      </c>
      <c r="H91" s="68" t="str">
        <f>IFERROR('Izlaz COGS'!#REF!*(1+VLOOKUP('Izlaz COGS'!$B96,Baza!$A:$D,4,FALSE())),"")</f>
        <v/>
      </c>
      <c r="I91" s="68" t="str">
        <f>IFERROR('Izlaz COGS'!#REF!*(1+VLOOKUP('Izlaz COGS'!$B96,Baza!$A:$D,4,FALSE())),"")</f>
        <v/>
      </c>
      <c r="J91" s="68" t="str">
        <f>IFERROR('Izlaz COGS'!#REF!*(1+VLOOKUP('Izlaz COGS'!$B96,Baza!$A:$D,4,FALSE())),"")</f>
        <v/>
      </c>
      <c r="K91" s="68" t="str">
        <f>IFERROR('Izlaz COGS'!#REF!*(1+VLOOKUP('Izlaz COGS'!$B96,Baza!$A:$D,4,FALSE())),"")</f>
        <v/>
      </c>
      <c r="L91" s="68" t="str">
        <f>IFERROR('Izlaz COGS'!#REF!*(1+VLOOKUP('Izlaz COGS'!$B96,Baza!$A:$D,4,FALSE())),"")</f>
        <v/>
      </c>
      <c r="M91" s="68" t="str">
        <f>IFERROR('Izlaz COGS'!#REF!*(1+VLOOKUP('Izlaz COGS'!$B96,Baza!$A:$D,4,FALSE())),"")</f>
        <v/>
      </c>
      <c r="N91" s="68" t="str">
        <f>IFERROR('Izlaz COGS'!#REF!*(1+VLOOKUP('Izlaz COGS'!$B96,Baza!$A:$D,4,FALSE())),"")</f>
        <v/>
      </c>
      <c r="O91" s="68" t="str">
        <f>IFERROR('Izlaz COGS'!G96*(1+VLOOKUP('Izlaz COGS'!$B96,Baza!$A:$D,4,FALSE())),"")</f>
        <v/>
      </c>
      <c r="P91" s="69" t="str">
        <f>IFERROR('Izlaz COGS'!H96*(1+VLOOKUP('Izlaz COGS'!$B96,Baza!$A:$D,4,FALSE())),"")</f>
        <v/>
      </c>
      <c r="Q91" s="70">
        <f t="shared" si="5"/>
        <v>0</v>
      </c>
    </row>
    <row r="92" spans="1:17" x14ac:dyDescent="0.3">
      <c r="A92" s="1"/>
      <c r="B92" s="32" t="str">
        <f>IF(Ulaz!B104="","",Ulaz!B104)</f>
        <v xml:space="preserve">EUROCOMM MEDIA d.o.o. </v>
      </c>
      <c r="C92" s="67">
        <f>SUMIF(Baza!J:J,B92,Baza!K:K)</f>
        <v>0</v>
      </c>
      <c r="D92" s="68" t="str">
        <f>IFERROR('Izlaz COGS'!#REF!*(1+VLOOKUP('Izlaz COGS'!$B104,Baza!$A:$D,4,FALSE())),"")</f>
        <v/>
      </c>
      <c r="E92" s="68" t="str">
        <f>IFERROR('Izlaz COGS'!#REF!*(1+VLOOKUP('Izlaz COGS'!$B104,Baza!$A:$D,4,FALSE())),"")</f>
        <v/>
      </c>
      <c r="F92" s="68" t="str">
        <f>IFERROR('Izlaz COGS'!#REF!*(1+VLOOKUP('Izlaz COGS'!$B104,Baza!$A:$D,4,FALSE())),"")</f>
        <v/>
      </c>
      <c r="G92" s="68" t="str">
        <f>IFERROR('Izlaz COGS'!#REF!*(1+VLOOKUP('Izlaz COGS'!$B104,Baza!$A:$D,4,FALSE())),"")</f>
        <v/>
      </c>
      <c r="H92" s="68" t="str">
        <f>IFERROR('Izlaz COGS'!#REF!*(1+VLOOKUP('Izlaz COGS'!$B104,Baza!$A:$D,4,FALSE())),"")</f>
        <v/>
      </c>
      <c r="I92" s="68" t="str">
        <f>IFERROR('Izlaz COGS'!#REF!*(1+VLOOKUP('Izlaz COGS'!$B104,Baza!$A:$D,4,FALSE())),"")</f>
        <v/>
      </c>
      <c r="J92" s="68" t="str">
        <f>IFERROR('Izlaz COGS'!#REF!*(1+VLOOKUP('Izlaz COGS'!$B104,Baza!$A:$D,4,FALSE())),"")</f>
        <v/>
      </c>
      <c r="K92" s="68" t="str">
        <f>IFERROR('Izlaz COGS'!#REF!*(1+VLOOKUP('Izlaz COGS'!$B104,Baza!$A:$D,4,FALSE())),"")</f>
        <v/>
      </c>
      <c r="L92" s="68" t="str">
        <f>IFERROR('Izlaz COGS'!#REF!*(1+VLOOKUP('Izlaz COGS'!$B104,Baza!$A:$D,4,FALSE())),"")</f>
        <v/>
      </c>
      <c r="M92" s="68" t="str">
        <f>IFERROR('Izlaz COGS'!#REF!*(1+VLOOKUP('Izlaz COGS'!$B104,Baza!$A:$D,4,FALSE())),"")</f>
        <v/>
      </c>
      <c r="N92" s="68" t="str">
        <f>IFERROR('Izlaz COGS'!#REF!*(1+VLOOKUP('Izlaz COGS'!$B104,Baza!$A:$D,4,FALSE())),"")</f>
        <v/>
      </c>
      <c r="O92" s="68" t="str">
        <f>IFERROR('Izlaz COGS'!G104*(1+VLOOKUP('Izlaz COGS'!$B104,Baza!$A:$D,4,FALSE())),"")</f>
        <v/>
      </c>
      <c r="P92" s="69" t="str">
        <f>IFERROR('Izlaz COGS'!H104*(1+VLOOKUP('Izlaz COGS'!$B104,Baza!$A:$D,4,FALSE())),"")</f>
        <v/>
      </c>
      <c r="Q92" s="70">
        <f t="shared" si="5"/>
        <v>0</v>
      </c>
    </row>
    <row r="93" spans="1:17" x14ac:dyDescent="0.3">
      <c r="A93" s="1"/>
      <c r="B93" s="32" t="str">
        <f>IF(Ulaz!B105="","",Ulaz!B105)</f>
        <v>CARRIER j.d.o.o.</v>
      </c>
      <c r="C93" s="67">
        <f>SUMIF(Baza!J:J,B93,Baza!K:K)</f>
        <v>0</v>
      </c>
      <c r="D93" s="68" t="str">
        <f>IFERROR('Izlaz COGS'!#REF!*(1+VLOOKUP('Izlaz COGS'!$B105,Baza!$A:$D,4,FALSE())),"")</f>
        <v/>
      </c>
      <c r="E93" s="68" t="str">
        <f>IFERROR('Izlaz COGS'!#REF!*(1+VLOOKUP('Izlaz COGS'!$B105,Baza!$A:$D,4,FALSE())),"")</f>
        <v/>
      </c>
      <c r="F93" s="68" t="str">
        <f>IFERROR('Izlaz COGS'!#REF!*(1+VLOOKUP('Izlaz COGS'!$B105,Baza!$A:$D,4,FALSE())),"")</f>
        <v/>
      </c>
      <c r="G93" s="68" t="str">
        <f>IFERROR('Izlaz COGS'!#REF!*(1+VLOOKUP('Izlaz COGS'!$B105,Baza!$A:$D,4,FALSE())),"")</f>
        <v/>
      </c>
      <c r="H93" s="68" t="str">
        <f>IFERROR('Izlaz COGS'!#REF!*(1+VLOOKUP('Izlaz COGS'!$B105,Baza!$A:$D,4,FALSE())),"")</f>
        <v/>
      </c>
      <c r="I93" s="68" t="str">
        <f>IFERROR('Izlaz COGS'!#REF!*(1+VLOOKUP('Izlaz COGS'!$B105,Baza!$A:$D,4,FALSE())),"")</f>
        <v/>
      </c>
      <c r="J93" s="68" t="str">
        <f>IFERROR('Izlaz COGS'!#REF!*(1+VLOOKUP('Izlaz COGS'!$B105,Baza!$A:$D,4,FALSE())),"")</f>
        <v/>
      </c>
      <c r="K93" s="68" t="str">
        <f>IFERROR('Izlaz COGS'!#REF!*(1+VLOOKUP('Izlaz COGS'!$B105,Baza!$A:$D,4,FALSE())),"")</f>
        <v/>
      </c>
      <c r="L93" s="68" t="str">
        <f>IFERROR('Izlaz COGS'!#REF!*(1+VLOOKUP('Izlaz COGS'!$B105,Baza!$A:$D,4,FALSE())),"")</f>
        <v/>
      </c>
      <c r="M93" s="68" t="str">
        <f>IFERROR('Izlaz COGS'!#REF!*(1+VLOOKUP('Izlaz COGS'!$B105,Baza!$A:$D,4,FALSE())),"")</f>
        <v/>
      </c>
      <c r="N93" s="68" t="str">
        <f>IFERROR('Izlaz COGS'!#REF!*(1+VLOOKUP('Izlaz COGS'!$B105,Baza!$A:$D,4,FALSE())),"")</f>
        <v/>
      </c>
      <c r="O93" s="68" t="str">
        <f>IFERROR('Izlaz COGS'!G105*(1+VLOOKUP('Izlaz COGS'!$B105,Baza!$A:$D,4,FALSE())),"")</f>
        <v/>
      </c>
      <c r="P93" s="69" t="str">
        <f>IFERROR('Izlaz COGS'!H105*(1+VLOOKUP('Izlaz COGS'!$B105,Baza!$A:$D,4,FALSE())),"")</f>
        <v/>
      </c>
      <c r="Q93" s="70">
        <f t="shared" si="5"/>
        <v>0</v>
      </c>
    </row>
    <row r="94" spans="1:17" x14ac:dyDescent="0.3">
      <c r="A94" s="1"/>
      <c r="B94" s="32" t="str">
        <f>IF(Ulaz!B106="","",Ulaz!B106)</f>
        <v>KVANTUM SPORT ZG d.o.o.</v>
      </c>
      <c r="C94" s="67">
        <f>SUMIF(Baza!J:J,B94,Baza!K:K)</f>
        <v>0</v>
      </c>
      <c r="D94" s="68" t="str">
        <f>IFERROR('Izlaz COGS'!#REF!*(1+VLOOKUP('Izlaz COGS'!$B106,Baza!$A:$D,4,FALSE())),"")</f>
        <v/>
      </c>
      <c r="E94" s="68" t="str">
        <f>IFERROR('Izlaz COGS'!#REF!*(1+VLOOKUP('Izlaz COGS'!$B106,Baza!$A:$D,4,FALSE())),"")</f>
        <v/>
      </c>
      <c r="F94" s="68" t="str">
        <f>IFERROR('Izlaz COGS'!#REF!*(1+VLOOKUP('Izlaz COGS'!$B106,Baza!$A:$D,4,FALSE())),"")</f>
        <v/>
      </c>
      <c r="G94" s="68" t="str">
        <f>IFERROR('Izlaz COGS'!#REF!*(1+VLOOKUP('Izlaz COGS'!$B106,Baza!$A:$D,4,FALSE())),"")</f>
        <v/>
      </c>
      <c r="H94" s="68" t="str">
        <f>IFERROR('Izlaz COGS'!#REF!*(1+VLOOKUP('Izlaz COGS'!$B106,Baza!$A:$D,4,FALSE())),"")</f>
        <v/>
      </c>
      <c r="I94" s="68" t="str">
        <f>IFERROR('Izlaz COGS'!#REF!*(1+VLOOKUP('Izlaz COGS'!$B106,Baza!$A:$D,4,FALSE())),"")</f>
        <v/>
      </c>
      <c r="J94" s="68" t="str">
        <f>IFERROR('Izlaz COGS'!#REF!*(1+VLOOKUP('Izlaz COGS'!$B106,Baza!$A:$D,4,FALSE())),"")</f>
        <v/>
      </c>
      <c r="K94" s="68" t="str">
        <f>IFERROR('Izlaz COGS'!#REF!*(1+VLOOKUP('Izlaz COGS'!$B106,Baza!$A:$D,4,FALSE())),"")</f>
        <v/>
      </c>
      <c r="L94" s="68" t="str">
        <f>IFERROR('Izlaz COGS'!#REF!*(1+VLOOKUP('Izlaz COGS'!$B106,Baza!$A:$D,4,FALSE())),"")</f>
        <v/>
      </c>
      <c r="M94" s="68" t="str">
        <f>IFERROR('Izlaz COGS'!#REF!*(1+VLOOKUP('Izlaz COGS'!$B106,Baza!$A:$D,4,FALSE())),"")</f>
        <v/>
      </c>
      <c r="N94" s="68" t="str">
        <f>IFERROR('Izlaz COGS'!#REF!*(1+VLOOKUP('Izlaz COGS'!$B106,Baza!$A:$D,4,FALSE())),"")</f>
        <v/>
      </c>
      <c r="O94" s="68" t="str">
        <f>IFERROR('Izlaz COGS'!G106*(1+VLOOKUP('Izlaz COGS'!$B106,Baza!$A:$D,4,FALSE())),"")</f>
        <v/>
      </c>
      <c r="P94" s="69" t="str">
        <f>IFERROR('Izlaz COGS'!H106*(1+VLOOKUP('Izlaz COGS'!$B106,Baza!$A:$D,4,FALSE())),"")</f>
        <v/>
      </c>
      <c r="Q94" s="70">
        <f t="shared" si="5"/>
        <v>0</v>
      </c>
    </row>
    <row r="95" spans="1:17" x14ac:dyDescent="0.3">
      <c r="A95" s="1"/>
      <c r="B95" s="32" t="str">
        <f>IF(Ulaz!B107="","",Ulaz!B107)</f>
        <v>NIKE Retail B.V.</v>
      </c>
      <c r="C95" s="67">
        <f>SUMIF(Baza!J:J,B95,Baza!K:K)</f>
        <v>0</v>
      </c>
      <c r="D95" s="68" t="str">
        <f>IFERROR('Izlaz COGS'!#REF!*(1+VLOOKUP('Izlaz COGS'!$B107,Baza!$A:$D,4,FALSE())),"")</f>
        <v/>
      </c>
      <c r="E95" s="68" t="str">
        <f>IFERROR('Izlaz COGS'!#REF!*(1+VLOOKUP('Izlaz COGS'!$B107,Baza!$A:$D,4,FALSE())),"")</f>
        <v/>
      </c>
      <c r="F95" s="68" t="str">
        <f>IFERROR('Izlaz COGS'!#REF!*(1+VLOOKUP('Izlaz COGS'!$B107,Baza!$A:$D,4,FALSE())),"")</f>
        <v/>
      </c>
      <c r="G95" s="68" t="str">
        <f>IFERROR('Izlaz COGS'!#REF!*(1+VLOOKUP('Izlaz COGS'!$B107,Baza!$A:$D,4,FALSE())),"")</f>
        <v/>
      </c>
      <c r="H95" s="68" t="str">
        <f>IFERROR('Izlaz COGS'!#REF!*(1+VLOOKUP('Izlaz COGS'!$B107,Baza!$A:$D,4,FALSE())),"")</f>
        <v/>
      </c>
      <c r="I95" s="68" t="str">
        <f>IFERROR('Izlaz COGS'!#REF!*(1+VLOOKUP('Izlaz COGS'!$B107,Baza!$A:$D,4,FALSE())),"")</f>
        <v/>
      </c>
      <c r="J95" s="68" t="str">
        <f>IFERROR('Izlaz COGS'!#REF!*(1+VLOOKUP('Izlaz COGS'!$B107,Baza!$A:$D,4,FALSE())),"")</f>
        <v/>
      </c>
      <c r="K95" s="68" t="str">
        <f>IFERROR('Izlaz COGS'!#REF!*(1+VLOOKUP('Izlaz COGS'!$B107,Baza!$A:$D,4,FALSE())),"")</f>
        <v/>
      </c>
      <c r="L95" s="68" t="str">
        <f>IFERROR('Izlaz COGS'!#REF!*(1+VLOOKUP('Izlaz COGS'!$B107,Baza!$A:$D,4,FALSE())),"")</f>
        <v/>
      </c>
      <c r="M95" s="68" t="str">
        <f>IFERROR('Izlaz COGS'!#REF!*(1+VLOOKUP('Izlaz COGS'!$B107,Baza!$A:$D,4,FALSE())),"")</f>
        <v/>
      </c>
      <c r="N95" s="68" t="str">
        <f>IFERROR('Izlaz COGS'!#REF!*(1+VLOOKUP('Izlaz COGS'!$B107,Baza!$A:$D,4,FALSE())),"")</f>
        <v/>
      </c>
      <c r="O95" s="68" t="str">
        <f>IFERROR('Izlaz COGS'!G107*(1+VLOOKUP('Izlaz COGS'!$B107,Baza!$A:$D,4,FALSE())),"")</f>
        <v/>
      </c>
      <c r="P95" s="69" t="str">
        <f>IFERROR('Izlaz COGS'!H107*(1+VLOOKUP('Izlaz COGS'!$B107,Baza!$A:$D,4,FALSE())),"")</f>
        <v/>
      </c>
      <c r="Q95" s="70">
        <f t="shared" si="5"/>
        <v>0</v>
      </c>
    </row>
    <row r="96" spans="1:17" x14ac:dyDescent="0.3">
      <c r="A96" s="1"/>
      <c r="B96" s="32" t="str">
        <f>IF(Ulaz!B108="","",Ulaz!B108)</f>
        <v>ZOE FASHION D.O.O.</v>
      </c>
      <c r="C96" s="67">
        <f>SUMIF(Baza!J:J,B96,Baza!K:K)</f>
        <v>0</v>
      </c>
      <c r="D96" s="68" t="str">
        <f>IFERROR('Izlaz COGS'!#REF!*(1+VLOOKUP('Izlaz COGS'!$B108,Baza!$A:$D,4,FALSE())),"")</f>
        <v/>
      </c>
      <c r="E96" s="68" t="str">
        <f>IFERROR('Izlaz COGS'!#REF!*(1+VLOOKUP('Izlaz COGS'!$B108,Baza!$A:$D,4,FALSE())),"")</f>
        <v/>
      </c>
      <c r="F96" s="68" t="str">
        <f>IFERROR('Izlaz COGS'!#REF!*(1+VLOOKUP('Izlaz COGS'!$B108,Baza!$A:$D,4,FALSE())),"")</f>
        <v/>
      </c>
      <c r="G96" s="68" t="str">
        <f>IFERROR('Izlaz COGS'!#REF!*(1+VLOOKUP('Izlaz COGS'!$B108,Baza!$A:$D,4,FALSE())),"")</f>
        <v/>
      </c>
      <c r="H96" s="68" t="str">
        <f>IFERROR('Izlaz COGS'!#REF!*(1+VLOOKUP('Izlaz COGS'!$B108,Baza!$A:$D,4,FALSE())),"")</f>
        <v/>
      </c>
      <c r="I96" s="68" t="str">
        <f>IFERROR('Izlaz COGS'!#REF!*(1+VLOOKUP('Izlaz COGS'!$B108,Baza!$A:$D,4,FALSE())),"")</f>
        <v/>
      </c>
      <c r="J96" s="68" t="str">
        <f>IFERROR('Izlaz COGS'!#REF!*(1+VLOOKUP('Izlaz COGS'!$B108,Baza!$A:$D,4,FALSE())),"")</f>
        <v/>
      </c>
      <c r="K96" s="68" t="str">
        <f>IFERROR('Izlaz COGS'!#REF!*(1+VLOOKUP('Izlaz COGS'!$B108,Baza!$A:$D,4,FALSE())),"")</f>
        <v/>
      </c>
      <c r="L96" s="68" t="str">
        <f>IFERROR('Izlaz COGS'!#REF!*(1+VLOOKUP('Izlaz COGS'!$B108,Baza!$A:$D,4,FALSE())),"")</f>
        <v/>
      </c>
      <c r="M96" s="68" t="str">
        <f>IFERROR('Izlaz COGS'!#REF!*(1+VLOOKUP('Izlaz COGS'!$B108,Baza!$A:$D,4,FALSE())),"")</f>
        <v/>
      </c>
      <c r="N96" s="68" t="str">
        <f>IFERROR('Izlaz COGS'!#REF!*(1+VLOOKUP('Izlaz COGS'!$B108,Baza!$A:$D,4,FALSE())),"")</f>
        <v/>
      </c>
      <c r="O96" s="68" t="str">
        <f>IFERROR('Izlaz COGS'!G108*(1+VLOOKUP('Izlaz COGS'!$B108,Baza!$A:$D,4,FALSE())),"")</f>
        <v/>
      </c>
      <c r="P96" s="69" t="str">
        <f>IFERROR('Izlaz COGS'!H108*(1+VLOOKUP('Izlaz COGS'!$B108,Baza!$A:$D,4,FALSE())),"")</f>
        <v/>
      </c>
      <c r="Q96" s="70">
        <f t="shared" si="5"/>
        <v>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183"/>
  <sheetViews>
    <sheetView zoomScaleNormal="100" workbookViewId="0">
      <selection activeCell="K1" sqref="K1"/>
    </sheetView>
  </sheetViews>
  <sheetFormatPr defaultColWidth="8.5546875" defaultRowHeight="14.4" x14ac:dyDescent="0.3"/>
  <cols>
    <col min="1" max="1" width="42.6640625" customWidth="1"/>
    <col min="2" max="2" width="13.44140625" customWidth="1"/>
    <col min="3" max="3" width="16" customWidth="1"/>
    <col min="4" max="4" width="11.33203125" customWidth="1"/>
    <col min="10" max="10" width="32.88671875" customWidth="1"/>
    <col min="11" max="11" width="27.109375" customWidth="1"/>
  </cols>
  <sheetData>
    <row r="1" spans="10:11" ht="17.399999999999999" customHeight="1" x14ac:dyDescent="0.3">
      <c r="J1" s="71" t="s">
        <v>139</v>
      </c>
      <c r="K1" s="71" t="s">
        <v>140</v>
      </c>
    </row>
    <row r="2" spans="10:11" x14ac:dyDescent="0.3">
      <c r="J2" t="s">
        <v>4</v>
      </c>
      <c r="K2" s="72">
        <v>1060880.8799999999</v>
      </c>
    </row>
    <row r="3" spans="10:11" x14ac:dyDescent="0.3">
      <c r="J3" t="s">
        <v>5</v>
      </c>
      <c r="K3" s="72">
        <v>16955.66</v>
      </c>
    </row>
    <row r="4" spans="10:11" x14ac:dyDescent="0.3">
      <c r="J4" t="s">
        <v>6</v>
      </c>
      <c r="K4" s="72">
        <v>62883.93</v>
      </c>
    </row>
    <row r="5" spans="10:11" x14ac:dyDescent="0.3">
      <c r="J5" t="s">
        <v>7</v>
      </c>
      <c r="K5" s="72">
        <v>60356.639999999999</v>
      </c>
    </row>
    <row r="6" spans="10:11" x14ac:dyDescent="0.3">
      <c r="J6" t="s">
        <v>141</v>
      </c>
      <c r="K6" s="72">
        <v>30.94</v>
      </c>
    </row>
    <row r="7" spans="10:11" x14ac:dyDescent="0.3">
      <c r="J7" t="s">
        <v>121</v>
      </c>
      <c r="K7" s="72">
        <v>0</v>
      </c>
    </row>
    <row r="8" spans="10:11" x14ac:dyDescent="0.3">
      <c r="J8" t="s">
        <v>142</v>
      </c>
      <c r="K8" s="72">
        <v>40.97</v>
      </c>
    </row>
    <row r="9" spans="10:11" x14ac:dyDescent="0.3">
      <c r="J9" t="s">
        <v>8</v>
      </c>
      <c r="K9" s="72">
        <v>6828.84</v>
      </c>
    </row>
    <row r="10" spans="10:11" x14ac:dyDescent="0.3">
      <c r="J10" t="s">
        <v>143</v>
      </c>
      <c r="K10" s="72">
        <v>7.02</v>
      </c>
    </row>
    <row r="11" spans="10:11" x14ac:dyDescent="0.3">
      <c r="J11" t="s">
        <v>9</v>
      </c>
      <c r="K11" s="72">
        <v>20221.82</v>
      </c>
    </row>
    <row r="12" spans="10:11" x14ac:dyDescent="0.3">
      <c r="J12" t="s">
        <v>10</v>
      </c>
      <c r="K12" s="72">
        <v>4952.91</v>
      </c>
    </row>
    <row r="13" spans="10:11" x14ac:dyDescent="0.3">
      <c r="J13" t="s">
        <v>11</v>
      </c>
      <c r="K13" s="72">
        <v>54590.38</v>
      </c>
    </row>
    <row r="14" spans="10:11" x14ac:dyDescent="0.3">
      <c r="J14" t="s">
        <v>44</v>
      </c>
      <c r="K14" s="72">
        <v>2029.9</v>
      </c>
    </row>
    <row r="15" spans="10:11" x14ac:dyDescent="0.3">
      <c r="J15" t="s">
        <v>12</v>
      </c>
      <c r="K15" s="72">
        <v>106405.91</v>
      </c>
    </row>
    <row r="16" spans="10:11" x14ac:dyDescent="0.3">
      <c r="J16" t="s">
        <v>33</v>
      </c>
      <c r="K16" s="72">
        <v>383994.64</v>
      </c>
    </row>
    <row r="17" spans="10:11" x14ac:dyDescent="0.3">
      <c r="J17" t="s">
        <v>35</v>
      </c>
      <c r="K17" s="72">
        <v>377.15</v>
      </c>
    </row>
    <row r="18" spans="10:11" x14ac:dyDescent="0.3">
      <c r="J18" t="s">
        <v>13</v>
      </c>
      <c r="K18" s="72">
        <v>6397.24</v>
      </c>
    </row>
    <row r="19" spans="10:11" x14ac:dyDescent="0.3">
      <c r="J19" t="s">
        <v>14</v>
      </c>
      <c r="K19" s="72">
        <v>207522.2</v>
      </c>
    </row>
    <row r="20" spans="10:11" x14ac:dyDescent="0.3">
      <c r="J20" t="s">
        <v>15</v>
      </c>
      <c r="K20" s="72">
        <v>8937.26</v>
      </c>
    </row>
    <row r="21" spans="10:11" x14ac:dyDescent="0.3">
      <c r="J21" t="s">
        <v>16</v>
      </c>
      <c r="K21" s="72">
        <v>12461.4</v>
      </c>
    </row>
    <row r="22" spans="10:11" x14ac:dyDescent="0.3">
      <c r="J22" t="s">
        <v>144</v>
      </c>
      <c r="K22" s="72">
        <v>43.09</v>
      </c>
    </row>
    <row r="23" spans="10:11" x14ac:dyDescent="0.3">
      <c r="J23" t="s">
        <v>17</v>
      </c>
      <c r="K23" s="72">
        <v>5812.23</v>
      </c>
    </row>
    <row r="24" spans="10:11" x14ac:dyDescent="0.3">
      <c r="J24" t="s">
        <v>145</v>
      </c>
      <c r="K24" s="72">
        <v>1.96</v>
      </c>
    </row>
    <row r="25" spans="10:11" x14ac:dyDescent="0.3">
      <c r="J25" t="s">
        <v>18</v>
      </c>
      <c r="K25" s="72">
        <v>207845.95</v>
      </c>
    </row>
    <row r="26" spans="10:11" x14ac:dyDescent="0.3">
      <c r="J26" t="s">
        <v>43</v>
      </c>
      <c r="K26" s="72">
        <v>1316.58</v>
      </c>
    </row>
    <row r="27" spans="10:11" x14ac:dyDescent="0.3">
      <c r="J27" t="s">
        <v>19</v>
      </c>
      <c r="K27" s="72">
        <v>35809.08</v>
      </c>
    </row>
    <row r="28" spans="10:11" x14ac:dyDescent="0.3">
      <c r="J28" t="s">
        <v>45</v>
      </c>
      <c r="K28" s="72">
        <v>7457.65</v>
      </c>
    </row>
    <row r="29" spans="10:11" x14ac:dyDescent="0.3">
      <c r="J29" t="s">
        <v>146</v>
      </c>
      <c r="K29" s="72">
        <v>90.5</v>
      </c>
    </row>
    <row r="30" spans="10:11" x14ac:dyDescent="0.3">
      <c r="J30" t="s">
        <v>20</v>
      </c>
      <c r="K30" s="72">
        <v>19616.490000000002</v>
      </c>
    </row>
    <row r="31" spans="10:11" x14ac:dyDescent="0.3">
      <c r="J31" t="s">
        <v>36</v>
      </c>
      <c r="K31" s="72">
        <v>68.760000000000005</v>
      </c>
    </row>
    <row r="32" spans="10:11" x14ac:dyDescent="0.3">
      <c r="J32" t="s">
        <v>147</v>
      </c>
      <c r="K32" s="72">
        <v>22.1</v>
      </c>
    </row>
    <row r="33" spans="10:11" x14ac:dyDescent="0.3">
      <c r="J33" t="s">
        <v>148</v>
      </c>
      <c r="K33" s="72">
        <v>59.63</v>
      </c>
    </row>
    <row r="34" spans="10:11" x14ac:dyDescent="0.3">
      <c r="J34" t="s">
        <v>149</v>
      </c>
      <c r="K34" s="72">
        <v>88.22</v>
      </c>
    </row>
    <row r="35" spans="10:11" x14ac:dyDescent="0.3">
      <c r="J35" t="s">
        <v>91</v>
      </c>
      <c r="K35" s="72">
        <v>304.39999999999998</v>
      </c>
    </row>
    <row r="36" spans="10:11" x14ac:dyDescent="0.3">
      <c r="J36" t="s">
        <v>21</v>
      </c>
      <c r="K36" s="72">
        <v>22800.12</v>
      </c>
    </row>
    <row r="37" spans="10:11" x14ac:dyDescent="0.3">
      <c r="J37" t="s">
        <v>22</v>
      </c>
      <c r="K37" s="72">
        <v>58.8</v>
      </c>
    </row>
    <row r="38" spans="10:11" x14ac:dyDescent="0.3">
      <c r="J38" t="s">
        <v>46</v>
      </c>
      <c r="K38" s="72">
        <v>3236.39</v>
      </c>
    </row>
    <row r="39" spans="10:11" x14ac:dyDescent="0.3">
      <c r="J39" t="s">
        <v>150</v>
      </c>
      <c r="K39" s="72">
        <v>6.2</v>
      </c>
    </row>
    <row r="40" spans="10:11" x14ac:dyDescent="0.3">
      <c r="J40" t="s">
        <v>130</v>
      </c>
      <c r="K40" s="72">
        <v>2744.89</v>
      </c>
    </row>
    <row r="41" spans="10:11" x14ac:dyDescent="0.3">
      <c r="J41" t="s">
        <v>23</v>
      </c>
      <c r="K41" s="72">
        <v>6323.43</v>
      </c>
    </row>
    <row r="42" spans="10:11" x14ac:dyDescent="0.3">
      <c r="J42" t="s">
        <v>24</v>
      </c>
      <c r="K42" s="72">
        <v>52282.29</v>
      </c>
    </row>
    <row r="43" spans="10:11" x14ac:dyDescent="0.3">
      <c r="J43" t="s">
        <v>25</v>
      </c>
      <c r="K43" s="72">
        <v>454.49</v>
      </c>
    </row>
    <row r="44" spans="10:11" x14ac:dyDescent="0.3">
      <c r="J44" t="s">
        <v>26</v>
      </c>
      <c r="K44" s="72">
        <v>18177.36</v>
      </c>
    </row>
    <row r="45" spans="10:11" x14ac:dyDescent="0.3">
      <c r="J45" t="s">
        <v>151</v>
      </c>
      <c r="K45" s="72">
        <v>1948.66</v>
      </c>
    </row>
    <row r="46" spans="10:11" x14ac:dyDescent="0.3">
      <c r="J46" t="s">
        <v>37</v>
      </c>
      <c r="K46" s="72">
        <v>52291.23</v>
      </c>
    </row>
    <row r="47" spans="10:11" x14ac:dyDescent="0.3">
      <c r="J47" t="s">
        <v>42</v>
      </c>
      <c r="K47" s="72">
        <v>54228.41</v>
      </c>
    </row>
    <row r="48" spans="10:11" x14ac:dyDescent="0.3">
      <c r="J48" t="s">
        <v>38</v>
      </c>
      <c r="K48" s="72">
        <v>3864.4</v>
      </c>
    </row>
    <row r="49" spans="2:12" x14ac:dyDescent="0.3">
      <c r="J49" t="s">
        <v>27</v>
      </c>
      <c r="K49" s="72">
        <v>7128.15</v>
      </c>
    </row>
    <row r="50" spans="2:12" x14ac:dyDescent="0.3">
      <c r="J50" t="s">
        <v>40</v>
      </c>
      <c r="K50" s="72">
        <v>1726.63</v>
      </c>
    </row>
    <row r="51" spans="2:12" x14ac:dyDescent="0.3">
      <c r="J51" t="s">
        <v>39</v>
      </c>
      <c r="K51" s="72">
        <v>245.83</v>
      </c>
    </row>
    <row r="52" spans="2:12" x14ac:dyDescent="0.3">
      <c r="J52" t="s">
        <v>29</v>
      </c>
      <c r="K52" s="72">
        <v>21774.66</v>
      </c>
    </row>
    <row r="53" spans="2:12" x14ac:dyDescent="0.3">
      <c r="J53" t="s">
        <v>152</v>
      </c>
      <c r="K53" s="72">
        <v>90.62</v>
      </c>
    </row>
    <row r="54" spans="2:12" x14ac:dyDescent="0.3">
      <c r="J54" t="s">
        <v>32</v>
      </c>
      <c r="K54" s="72">
        <v>3649.59</v>
      </c>
    </row>
    <row r="55" spans="2:12" x14ac:dyDescent="0.3">
      <c r="J55" t="s">
        <v>34</v>
      </c>
      <c r="K55" s="72">
        <v>37786.769999999997</v>
      </c>
    </row>
    <row r="56" spans="2:12" x14ac:dyDescent="0.3">
      <c r="J56" t="s">
        <v>41</v>
      </c>
      <c r="K56" s="72">
        <v>2080.92</v>
      </c>
    </row>
    <row r="57" spans="2:12" x14ac:dyDescent="0.3">
      <c r="J57" t="s">
        <v>30</v>
      </c>
      <c r="K57" s="72">
        <v>22729.86</v>
      </c>
    </row>
    <row r="58" spans="2:12" x14ac:dyDescent="0.3">
      <c r="J58" t="s">
        <v>28</v>
      </c>
      <c r="K58" s="72">
        <v>229.84</v>
      </c>
    </row>
    <row r="59" spans="2:12" x14ac:dyDescent="0.3">
      <c r="J59" t="s">
        <v>31</v>
      </c>
      <c r="K59" s="72">
        <v>1916.2</v>
      </c>
    </row>
    <row r="60" spans="2:12" x14ac:dyDescent="0.3">
      <c r="J60" t="s">
        <v>153</v>
      </c>
      <c r="K60" s="72">
        <v>42.63</v>
      </c>
    </row>
    <row r="61" spans="2:12" x14ac:dyDescent="0.3">
      <c r="B61" s="73"/>
      <c r="D61" s="72"/>
      <c r="J61" t="s">
        <v>154</v>
      </c>
      <c r="K61" s="72">
        <v>3886.38</v>
      </c>
    </row>
    <row r="62" spans="2:12" x14ac:dyDescent="0.3">
      <c r="J62" t="s">
        <v>155</v>
      </c>
      <c r="K62" s="72">
        <v>150.25</v>
      </c>
    </row>
    <row r="63" spans="2:12" x14ac:dyDescent="0.3">
      <c r="J63" t="s">
        <v>156</v>
      </c>
      <c r="K63" s="72">
        <v>42.84</v>
      </c>
    </row>
    <row r="64" spans="2:12" x14ac:dyDescent="0.3">
      <c r="J64" s="73" t="s">
        <v>49</v>
      </c>
      <c r="K64" s="72">
        <v>11340.38</v>
      </c>
      <c r="L64" s="72">
        <v>11340.38</v>
      </c>
    </row>
    <row r="65" spans="10:11" x14ac:dyDescent="0.3">
      <c r="K65" s="72"/>
    </row>
    <row r="66" spans="10:11" x14ac:dyDescent="0.3">
      <c r="K66" s="72"/>
    </row>
    <row r="67" spans="10:11" x14ac:dyDescent="0.3">
      <c r="K67" s="74"/>
    </row>
    <row r="68" spans="10:11" x14ac:dyDescent="0.3">
      <c r="J68" s="73"/>
      <c r="K68" s="72"/>
    </row>
    <row r="69" spans="10:11" x14ac:dyDescent="0.3">
      <c r="J69" s="73"/>
    </row>
    <row r="70" spans="10:11" x14ac:dyDescent="0.3">
      <c r="J70" s="73"/>
    </row>
    <row r="71" spans="10:11" x14ac:dyDescent="0.3">
      <c r="J71" s="73"/>
    </row>
    <row r="72" spans="10:11" x14ac:dyDescent="0.3">
      <c r="J72" s="73"/>
    </row>
    <row r="73" spans="10:11" x14ac:dyDescent="0.3">
      <c r="J73" s="73"/>
    </row>
    <row r="74" spans="10:11" x14ac:dyDescent="0.3">
      <c r="J74" s="73"/>
    </row>
    <row r="75" spans="10:11" x14ac:dyDescent="0.3">
      <c r="J75" s="73"/>
    </row>
    <row r="76" spans="10:11" x14ac:dyDescent="0.3">
      <c r="J76" s="73"/>
    </row>
    <row r="77" spans="10:11" x14ac:dyDescent="0.3">
      <c r="J77" s="73"/>
    </row>
    <row r="78" spans="10:11" x14ac:dyDescent="0.3">
      <c r="J78" s="73"/>
    </row>
    <row r="79" spans="10:11" x14ac:dyDescent="0.3">
      <c r="J79" s="73"/>
    </row>
    <row r="80" spans="10:11" x14ac:dyDescent="0.3">
      <c r="J80" s="73"/>
    </row>
    <row r="81" spans="10:10" x14ac:dyDescent="0.3">
      <c r="J81" s="73"/>
    </row>
    <row r="82" spans="10:10" x14ac:dyDescent="0.3">
      <c r="J82" s="73"/>
    </row>
    <row r="83" spans="10:10" x14ac:dyDescent="0.3">
      <c r="J83" s="73"/>
    </row>
    <row r="84" spans="10:10" x14ac:dyDescent="0.3">
      <c r="J84" s="73"/>
    </row>
    <row r="85" spans="10:10" x14ac:dyDescent="0.3">
      <c r="J85" s="73"/>
    </row>
    <row r="86" spans="10:10" x14ac:dyDescent="0.3">
      <c r="J86" s="73"/>
    </row>
    <row r="87" spans="10:10" x14ac:dyDescent="0.3">
      <c r="J87" s="73"/>
    </row>
    <row r="88" spans="10:10" x14ac:dyDescent="0.3">
      <c r="J88" s="73"/>
    </row>
    <row r="89" spans="10:10" x14ac:dyDescent="0.3">
      <c r="J89" s="73"/>
    </row>
    <row r="90" spans="10:10" x14ac:dyDescent="0.3">
      <c r="J90" s="73"/>
    </row>
    <row r="91" spans="10:10" x14ac:dyDescent="0.3">
      <c r="J91" s="73"/>
    </row>
    <row r="92" spans="10:10" x14ac:dyDescent="0.3">
      <c r="J92" s="73"/>
    </row>
    <row r="93" spans="10:10" x14ac:dyDescent="0.3">
      <c r="J93" s="73"/>
    </row>
    <row r="94" spans="10:10" x14ac:dyDescent="0.3">
      <c r="J94" s="73"/>
    </row>
    <row r="95" spans="10:10" x14ac:dyDescent="0.3">
      <c r="J95" s="73"/>
    </row>
    <row r="96" spans="10:10" x14ac:dyDescent="0.3">
      <c r="J96" s="73"/>
    </row>
    <row r="97" spans="10:10" x14ac:dyDescent="0.3">
      <c r="J97" s="73"/>
    </row>
    <row r="98" spans="10:10" x14ac:dyDescent="0.3">
      <c r="J98" s="73"/>
    </row>
    <row r="99" spans="10:10" x14ac:dyDescent="0.3">
      <c r="J99" s="73"/>
    </row>
    <row r="100" spans="10:10" x14ac:dyDescent="0.3">
      <c r="J100" s="73"/>
    </row>
    <row r="101" spans="10:10" x14ac:dyDescent="0.3">
      <c r="J101" s="73"/>
    </row>
    <row r="102" spans="10:10" x14ac:dyDescent="0.3">
      <c r="J102" s="73"/>
    </row>
    <row r="103" spans="10:10" x14ac:dyDescent="0.3">
      <c r="J103" s="73"/>
    </row>
    <row r="104" spans="10:10" x14ac:dyDescent="0.3">
      <c r="J104" s="73"/>
    </row>
    <row r="105" spans="10:10" x14ac:dyDescent="0.3">
      <c r="J105" s="73"/>
    </row>
    <row r="106" spans="10:10" x14ac:dyDescent="0.3">
      <c r="J106" s="73"/>
    </row>
    <row r="107" spans="10:10" x14ac:dyDescent="0.3">
      <c r="J107" s="73"/>
    </row>
    <row r="108" spans="10:10" x14ac:dyDescent="0.3">
      <c r="J108" s="73"/>
    </row>
    <row r="109" spans="10:10" x14ac:dyDescent="0.3">
      <c r="J109" s="73"/>
    </row>
    <row r="110" spans="10:10" x14ac:dyDescent="0.3">
      <c r="J110" s="73"/>
    </row>
    <row r="111" spans="10:10" x14ac:dyDescent="0.3">
      <c r="J111" s="73"/>
    </row>
    <row r="112" spans="10:10" x14ac:dyDescent="0.3">
      <c r="J112" s="73"/>
    </row>
    <row r="113" spans="10:10" x14ac:dyDescent="0.3">
      <c r="J113" s="73"/>
    </row>
    <row r="114" spans="10:10" x14ac:dyDescent="0.3">
      <c r="J114" s="73"/>
    </row>
    <row r="115" spans="10:10" x14ac:dyDescent="0.3">
      <c r="J115" s="73"/>
    </row>
    <row r="116" spans="10:10" x14ac:dyDescent="0.3">
      <c r="J116" s="73"/>
    </row>
    <row r="117" spans="10:10" x14ac:dyDescent="0.3">
      <c r="J117" s="73"/>
    </row>
    <row r="118" spans="10:10" x14ac:dyDescent="0.3">
      <c r="J118" s="73"/>
    </row>
    <row r="119" spans="10:10" x14ac:dyDescent="0.3">
      <c r="J119" s="73"/>
    </row>
    <row r="120" spans="10:10" x14ac:dyDescent="0.3">
      <c r="J120" s="73"/>
    </row>
    <row r="121" spans="10:10" x14ac:dyDescent="0.3">
      <c r="J121" s="73"/>
    </row>
    <row r="122" spans="10:10" x14ac:dyDescent="0.3">
      <c r="J122" s="73"/>
    </row>
    <row r="123" spans="10:10" x14ac:dyDescent="0.3">
      <c r="J123" s="73"/>
    </row>
    <row r="124" spans="10:10" x14ac:dyDescent="0.3">
      <c r="J124" s="73"/>
    </row>
    <row r="125" spans="10:10" x14ac:dyDescent="0.3">
      <c r="J125" s="73"/>
    </row>
    <row r="126" spans="10:10" x14ac:dyDescent="0.3">
      <c r="J126" s="73"/>
    </row>
    <row r="127" spans="10:10" x14ac:dyDescent="0.3">
      <c r="J127" s="73"/>
    </row>
    <row r="128" spans="10:10" x14ac:dyDescent="0.3">
      <c r="J128" s="73"/>
    </row>
    <row r="129" spans="10:10" x14ac:dyDescent="0.3">
      <c r="J129" s="73"/>
    </row>
    <row r="130" spans="10:10" x14ac:dyDescent="0.3">
      <c r="J130" s="73"/>
    </row>
    <row r="131" spans="10:10" x14ac:dyDescent="0.3">
      <c r="J131" s="73"/>
    </row>
    <row r="132" spans="10:10" x14ac:dyDescent="0.3">
      <c r="J132" s="73"/>
    </row>
    <row r="133" spans="10:10" x14ac:dyDescent="0.3">
      <c r="J133" s="73"/>
    </row>
    <row r="134" spans="10:10" x14ac:dyDescent="0.3">
      <c r="J134" s="73"/>
    </row>
    <row r="135" spans="10:10" x14ac:dyDescent="0.3">
      <c r="J135" s="73"/>
    </row>
    <row r="136" spans="10:10" x14ac:dyDescent="0.3">
      <c r="J136" s="73"/>
    </row>
    <row r="137" spans="10:10" x14ac:dyDescent="0.3">
      <c r="J137" s="73"/>
    </row>
    <row r="138" spans="10:10" x14ac:dyDescent="0.3">
      <c r="J138" s="73"/>
    </row>
    <row r="139" spans="10:10" x14ac:dyDescent="0.3">
      <c r="J139" s="73"/>
    </row>
    <row r="140" spans="10:10" x14ac:dyDescent="0.3">
      <c r="J140" s="73"/>
    </row>
    <row r="141" spans="10:10" x14ac:dyDescent="0.3">
      <c r="J141" s="73"/>
    </row>
    <row r="142" spans="10:10" x14ac:dyDescent="0.3">
      <c r="J142" s="73"/>
    </row>
    <row r="143" spans="10:10" x14ac:dyDescent="0.3">
      <c r="J143" s="73"/>
    </row>
    <row r="144" spans="10:10" x14ac:dyDescent="0.3">
      <c r="J144" s="73"/>
    </row>
    <row r="145" spans="10:10" x14ac:dyDescent="0.3">
      <c r="J145" s="73"/>
    </row>
    <row r="146" spans="10:10" x14ac:dyDescent="0.3">
      <c r="J146" s="73"/>
    </row>
    <row r="147" spans="10:10" x14ac:dyDescent="0.3">
      <c r="J147" s="73"/>
    </row>
    <row r="148" spans="10:10" x14ac:dyDescent="0.3">
      <c r="J148" s="73"/>
    </row>
    <row r="149" spans="10:10" x14ac:dyDescent="0.3">
      <c r="J149" s="73"/>
    </row>
    <row r="150" spans="10:10" x14ac:dyDescent="0.3">
      <c r="J150" s="73"/>
    </row>
    <row r="151" spans="10:10" x14ac:dyDescent="0.3">
      <c r="J151" s="73"/>
    </row>
    <row r="152" spans="10:10" x14ac:dyDescent="0.3">
      <c r="J152" s="73"/>
    </row>
    <row r="153" spans="10:10" x14ac:dyDescent="0.3">
      <c r="J153" s="73"/>
    </row>
    <row r="154" spans="10:10" x14ac:dyDescent="0.3">
      <c r="J154" s="73"/>
    </row>
    <row r="155" spans="10:10" x14ac:dyDescent="0.3">
      <c r="J155" s="73"/>
    </row>
    <row r="156" spans="10:10" x14ac:dyDescent="0.3">
      <c r="J156" s="73"/>
    </row>
    <row r="157" spans="10:10" x14ac:dyDescent="0.3">
      <c r="J157" s="73"/>
    </row>
    <row r="158" spans="10:10" x14ac:dyDescent="0.3">
      <c r="J158" s="73"/>
    </row>
    <row r="159" spans="10:10" x14ac:dyDescent="0.3">
      <c r="J159" s="73"/>
    </row>
    <row r="160" spans="10:10" x14ac:dyDescent="0.3">
      <c r="J160" s="73"/>
    </row>
    <row r="161" spans="10:10" x14ac:dyDescent="0.3">
      <c r="J161" s="73"/>
    </row>
    <row r="162" spans="10:10" x14ac:dyDescent="0.3">
      <c r="J162" s="73"/>
    </row>
    <row r="163" spans="10:10" x14ac:dyDescent="0.3">
      <c r="J163" s="73"/>
    </row>
    <row r="164" spans="10:10" x14ac:dyDescent="0.3">
      <c r="J164" s="73"/>
    </row>
    <row r="165" spans="10:10" x14ac:dyDescent="0.3">
      <c r="J165" s="73"/>
    </row>
    <row r="166" spans="10:10" x14ac:dyDescent="0.3">
      <c r="J166" s="73"/>
    </row>
    <row r="167" spans="10:10" x14ac:dyDescent="0.3">
      <c r="J167" s="73"/>
    </row>
    <row r="168" spans="10:10" x14ac:dyDescent="0.3">
      <c r="J168" s="73"/>
    </row>
    <row r="169" spans="10:10" x14ac:dyDescent="0.3">
      <c r="J169" s="73"/>
    </row>
    <row r="170" spans="10:10" x14ac:dyDescent="0.3">
      <c r="J170" s="73"/>
    </row>
    <row r="171" spans="10:10" x14ac:dyDescent="0.3">
      <c r="J171" s="73"/>
    </row>
    <row r="172" spans="10:10" x14ac:dyDescent="0.3">
      <c r="J172" s="73"/>
    </row>
    <row r="173" spans="10:10" x14ac:dyDescent="0.3">
      <c r="J173" s="73"/>
    </row>
    <row r="174" spans="10:10" x14ac:dyDescent="0.3">
      <c r="J174" s="73"/>
    </row>
    <row r="175" spans="10:10" x14ac:dyDescent="0.3">
      <c r="J175" s="73"/>
    </row>
    <row r="176" spans="10:10" x14ac:dyDescent="0.3">
      <c r="J176" s="73"/>
    </row>
    <row r="177" spans="10:10" x14ac:dyDescent="0.3">
      <c r="J177" s="73"/>
    </row>
    <row r="178" spans="10:10" x14ac:dyDescent="0.3">
      <c r="J178" s="73"/>
    </row>
    <row r="179" spans="10:10" x14ac:dyDescent="0.3">
      <c r="J179" s="73"/>
    </row>
    <row r="180" spans="10:10" x14ac:dyDescent="0.3">
      <c r="J180" s="73"/>
    </row>
    <row r="181" spans="10:10" x14ac:dyDescent="0.3">
      <c r="J181" s="73"/>
    </row>
    <row r="182" spans="10:10" x14ac:dyDescent="0.3">
      <c r="J182" s="73"/>
    </row>
    <row r="183" spans="10:10" x14ac:dyDescent="0.3">
      <c r="J183" s="7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15F9A"/>
  </sheetPr>
  <dimension ref="A1:BM146"/>
  <sheetViews>
    <sheetView showGridLines="0" zoomScale="110" zoomScaleNormal="110" workbookViewId="0">
      <pane xSplit="3" ySplit="5" topLeftCell="W6" activePane="bottomRight" state="frozen"/>
      <selection pane="topRight" activeCell="AE1" sqref="AE1"/>
      <selection pane="bottomLeft" activeCell="A6" sqref="A6"/>
      <selection pane="bottomRight" activeCell="W71" sqref="W71"/>
    </sheetView>
  </sheetViews>
  <sheetFormatPr defaultColWidth="8.5546875" defaultRowHeight="14.4" x14ac:dyDescent="0.3"/>
  <cols>
    <col min="1" max="1" width="11.44140625" customWidth="1"/>
    <col min="2" max="2" width="43.88671875" customWidth="1"/>
    <col min="3" max="3" width="25.5546875" customWidth="1"/>
    <col min="4" max="5" width="10.5546875" hidden="1" customWidth="1"/>
    <col min="6" max="22" width="12" hidden="1" customWidth="1"/>
    <col min="23" max="42" width="12" customWidth="1"/>
    <col min="43" max="44" width="10.5546875" customWidth="1"/>
    <col min="45" max="53" width="12" customWidth="1"/>
    <col min="54" max="55" width="10.5546875" customWidth="1"/>
  </cols>
  <sheetData>
    <row r="1" spans="1:65" x14ac:dyDescent="0.3">
      <c r="A1" s="1"/>
      <c r="B1" s="1"/>
      <c r="C1" s="1"/>
      <c r="D1" s="2">
        <v>46020</v>
      </c>
      <c r="E1" s="2">
        <f t="shared" ref="E1:AJ1" si="0">D1+7</f>
        <v>46027</v>
      </c>
      <c r="F1" s="2">
        <f t="shared" si="0"/>
        <v>46034</v>
      </c>
      <c r="G1" s="2">
        <f t="shared" si="0"/>
        <v>46041</v>
      </c>
      <c r="H1" s="2">
        <f t="shared" si="0"/>
        <v>46048</v>
      </c>
      <c r="I1" s="2">
        <f t="shared" si="0"/>
        <v>46055</v>
      </c>
      <c r="J1" s="2">
        <f t="shared" si="0"/>
        <v>46062</v>
      </c>
      <c r="K1" s="2">
        <f t="shared" si="0"/>
        <v>46069</v>
      </c>
      <c r="L1" s="2">
        <f t="shared" si="0"/>
        <v>46076</v>
      </c>
      <c r="M1" s="2">
        <f t="shared" si="0"/>
        <v>46083</v>
      </c>
      <c r="N1" s="2">
        <f t="shared" si="0"/>
        <v>46090</v>
      </c>
      <c r="O1" s="2">
        <f t="shared" si="0"/>
        <v>46097</v>
      </c>
      <c r="P1" s="2">
        <f t="shared" si="0"/>
        <v>46104</v>
      </c>
      <c r="Q1" s="2">
        <f t="shared" si="0"/>
        <v>46111</v>
      </c>
      <c r="R1" s="2">
        <f t="shared" si="0"/>
        <v>46118</v>
      </c>
      <c r="S1" s="2">
        <f t="shared" si="0"/>
        <v>46125</v>
      </c>
      <c r="T1" s="2">
        <f t="shared" si="0"/>
        <v>46132</v>
      </c>
      <c r="U1" s="2">
        <f t="shared" si="0"/>
        <v>46139</v>
      </c>
      <c r="V1" s="2">
        <f t="shared" si="0"/>
        <v>46146</v>
      </c>
      <c r="W1" s="2">
        <f t="shared" si="0"/>
        <v>46153</v>
      </c>
      <c r="X1" s="2">
        <f t="shared" si="0"/>
        <v>46160</v>
      </c>
      <c r="Y1" s="2">
        <f t="shared" si="0"/>
        <v>46167</v>
      </c>
      <c r="Z1" s="2">
        <f t="shared" si="0"/>
        <v>46174</v>
      </c>
      <c r="AA1" s="2">
        <f t="shared" si="0"/>
        <v>46181</v>
      </c>
      <c r="AB1" s="2">
        <f t="shared" si="0"/>
        <v>46188</v>
      </c>
      <c r="AC1" s="2">
        <f t="shared" si="0"/>
        <v>46195</v>
      </c>
      <c r="AD1" s="2">
        <f t="shared" si="0"/>
        <v>46202</v>
      </c>
      <c r="AE1" s="2">
        <f t="shared" si="0"/>
        <v>46209</v>
      </c>
      <c r="AF1" s="2">
        <f t="shared" si="0"/>
        <v>46216</v>
      </c>
      <c r="AG1" s="2">
        <f t="shared" si="0"/>
        <v>46223</v>
      </c>
      <c r="AH1" s="2">
        <f t="shared" si="0"/>
        <v>46230</v>
      </c>
      <c r="AI1" s="2">
        <f t="shared" si="0"/>
        <v>46237</v>
      </c>
      <c r="AJ1" s="2">
        <f t="shared" si="0"/>
        <v>46244</v>
      </c>
      <c r="AK1" s="2">
        <f t="shared" ref="AK1:BC1" si="1">AJ1+7</f>
        <v>46251</v>
      </c>
      <c r="AL1" s="2">
        <f t="shared" si="1"/>
        <v>46258</v>
      </c>
      <c r="AM1" s="2">
        <f t="shared" si="1"/>
        <v>46265</v>
      </c>
      <c r="AN1" s="2">
        <f t="shared" si="1"/>
        <v>46272</v>
      </c>
      <c r="AO1" s="2">
        <f t="shared" si="1"/>
        <v>46279</v>
      </c>
      <c r="AP1" s="2">
        <f t="shared" si="1"/>
        <v>46286</v>
      </c>
      <c r="AQ1" s="2">
        <f t="shared" si="1"/>
        <v>46293</v>
      </c>
      <c r="AR1" s="2">
        <f t="shared" si="1"/>
        <v>46300</v>
      </c>
      <c r="AS1" s="2">
        <f t="shared" si="1"/>
        <v>46307</v>
      </c>
      <c r="AT1" s="2">
        <f t="shared" si="1"/>
        <v>46314</v>
      </c>
      <c r="AU1" s="2">
        <f t="shared" si="1"/>
        <v>46321</v>
      </c>
      <c r="AV1" s="2">
        <f t="shared" si="1"/>
        <v>46328</v>
      </c>
      <c r="AW1" s="2">
        <f t="shared" si="1"/>
        <v>46335</v>
      </c>
      <c r="AX1" s="2">
        <f t="shared" si="1"/>
        <v>46342</v>
      </c>
      <c r="AY1" s="2">
        <f t="shared" si="1"/>
        <v>46349</v>
      </c>
      <c r="AZ1" s="2">
        <f t="shared" si="1"/>
        <v>46356</v>
      </c>
      <c r="BA1" s="2">
        <f t="shared" si="1"/>
        <v>46363</v>
      </c>
      <c r="BB1" s="2">
        <f t="shared" si="1"/>
        <v>46370</v>
      </c>
      <c r="BC1" s="2">
        <f t="shared" si="1"/>
        <v>46377</v>
      </c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 x14ac:dyDescent="0.3">
      <c r="A2" s="1"/>
      <c r="B2" s="1"/>
      <c r="C2" s="1"/>
      <c r="D2" s="2">
        <v>46026</v>
      </c>
      <c r="E2" s="2">
        <f t="shared" ref="E2:AJ2" si="2">D2+7</f>
        <v>46033</v>
      </c>
      <c r="F2" s="2">
        <f t="shared" si="2"/>
        <v>46040</v>
      </c>
      <c r="G2" s="2">
        <f t="shared" si="2"/>
        <v>46047</v>
      </c>
      <c r="H2" s="2">
        <f t="shared" si="2"/>
        <v>46054</v>
      </c>
      <c r="I2" s="2">
        <f t="shared" si="2"/>
        <v>46061</v>
      </c>
      <c r="J2" s="2">
        <f t="shared" si="2"/>
        <v>46068</v>
      </c>
      <c r="K2" s="2">
        <f t="shared" si="2"/>
        <v>46075</v>
      </c>
      <c r="L2" s="2">
        <f t="shared" si="2"/>
        <v>46082</v>
      </c>
      <c r="M2" s="2">
        <f t="shared" si="2"/>
        <v>46089</v>
      </c>
      <c r="N2" s="2">
        <f t="shared" si="2"/>
        <v>46096</v>
      </c>
      <c r="O2" s="2">
        <f t="shared" si="2"/>
        <v>46103</v>
      </c>
      <c r="P2" s="2">
        <f t="shared" si="2"/>
        <v>46110</v>
      </c>
      <c r="Q2" s="2">
        <f t="shared" si="2"/>
        <v>46117</v>
      </c>
      <c r="R2" s="2">
        <f t="shared" si="2"/>
        <v>46124</v>
      </c>
      <c r="S2" s="2">
        <f t="shared" si="2"/>
        <v>46131</v>
      </c>
      <c r="T2" s="2">
        <f t="shared" si="2"/>
        <v>46138</v>
      </c>
      <c r="U2" s="2">
        <f t="shared" si="2"/>
        <v>46145</v>
      </c>
      <c r="V2" s="2">
        <f t="shared" si="2"/>
        <v>46152</v>
      </c>
      <c r="W2" s="2">
        <f t="shared" si="2"/>
        <v>46159</v>
      </c>
      <c r="X2" s="2">
        <f t="shared" si="2"/>
        <v>46166</v>
      </c>
      <c r="Y2" s="2">
        <f t="shared" si="2"/>
        <v>46173</v>
      </c>
      <c r="Z2" s="2">
        <f t="shared" si="2"/>
        <v>46180</v>
      </c>
      <c r="AA2" s="2">
        <f t="shared" si="2"/>
        <v>46187</v>
      </c>
      <c r="AB2" s="2">
        <f t="shared" si="2"/>
        <v>46194</v>
      </c>
      <c r="AC2" s="2">
        <f t="shared" si="2"/>
        <v>46201</v>
      </c>
      <c r="AD2" s="2">
        <f t="shared" si="2"/>
        <v>46208</v>
      </c>
      <c r="AE2" s="2">
        <f t="shared" si="2"/>
        <v>46215</v>
      </c>
      <c r="AF2" s="2">
        <f t="shared" si="2"/>
        <v>46222</v>
      </c>
      <c r="AG2" s="2">
        <f t="shared" si="2"/>
        <v>46229</v>
      </c>
      <c r="AH2" s="2">
        <f t="shared" si="2"/>
        <v>46236</v>
      </c>
      <c r="AI2" s="2">
        <f t="shared" si="2"/>
        <v>46243</v>
      </c>
      <c r="AJ2" s="2">
        <f t="shared" si="2"/>
        <v>46250</v>
      </c>
      <c r="AK2" s="2">
        <f t="shared" ref="AK2:BC2" si="3">AJ2+7</f>
        <v>46257</v>
      </c>
      <c r="AL2" s="2">
        <f t="shared" si="3"/>
        <v>46264</v>
      </c>
      <c r="AM2" s="2">
        <f t="shared" si="3"/>
        <v>46271</v>
      </c>
      <c r="AN2" s="2">
        <f t="shared" si="3"/>
        <v>46278</v>
      </c>
      <c r="AO2" s="2">
        <f t="shared" si="3"/>
        <v>46285</v>
      </c>
      <c r="AP2" s="2">
        <f t="shared" si="3"/>
        <v>46292</v>
      </c>
      <c r="AQ2" s="2">
        <f t="shared" si="3"/>
        <v>46299</v>
      </c>
      <c r="AR2" s="2">
        <f t="shared" si="3"/>
        <v>46306</v>
      </c>
      <c r="AS2" s="2">
        <f t="shared" si="3"/>
        <v>46313</v>
      </c>
      <c r="AT2" s="2">
        <f t="shared" si="3"/>
        <v>46320</v>
      </c>
      <c r="AU2" s="2">
        <f t="shared" si="3"/>
        <v>46327</v>
      </c>
      <c r="AV2" s="2">
        <f t="shared" si="3"/>
        <v>46334</v>
      </c>
      <c r="AW2" s="2">
        <f t="shared" si="3"/>
        <v>46341</v>
      </c>
      <c r="AX2" s="2">
        <f t="shared" si="3"/>
        <v>46348</v>
      </c>
      <c r="AY2" s="2">
        <f t="shared" si="3"/>
        <v>46355</v>
      </c>
      <c r="AZ2" s="2">
        <f t="shared" si="3"/>
        <v>46362</v>
      </c>
      <c r="BA2" s="2">
        <f t="shared" si="3"/>
        <v>46369</v>
      </c>
      <c r="BB2" s="2">
        <f t="shared" si="3"/>
        <v>46376</v>
      </c>
      <c r="BC2" s="2">
        <f t="shared" si="3"/>
        <v>46383</v>
      </c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5" ht="15" customHeight="1" thickBot="1" x14ac:dyDescent="0.35">
      <c r="A3" s="1"/>
      <c r="B3" s="1"/>
      <c r="C3" s="1"/>
      <c r="D3" s="4">
        <f t="shared" ref="D3:V3" si="4">SUBTOTAL(9,D$6:D$144)</f>
        <v>0</v>
      </c>
      <c r="E3" s="4">
        <f t="shared" si="4"/>
        <v>0</v>
      </c>
      <c r="F3" s="4">
        <f t="shared" si="4"/>
        <v>0</v>
      </c>
      <c r="G3" s="4">
        <f t="shared" si="4"/>
        <v>0</v>
      </c>
      <c r="H3" s="4">
        <f t="shared" si="4"/>
        <v>0</v>
      </c>
      <c r="I3" s="4">
        <f t="shared" si="4"/>
        <v>0</v>
      </c>
      <c r="J3" s="4">
        <f t="shared" si="4"/>
        <v>0</v>
      </c>
      <c r="K3" s="4">
        <f t="shared" si="4"/>
        <v>0</v>
      </c>
      <c r="L3" s="4">
        <f t="shared" si="4"/>
        <v>0</v>
      </c>
      <c r="M3" s="4">
        <f t="shared" si="4"/>
        <v>0</v>
      </c>
      <c r="N3" s="4">
        <f t="shared" si="4"/>
        <v>0</v>
      </c>
      <c r="O3" s="4">
        <f t="shared" si="4"/>
        <v>0</v>
      </c>
      <c r="P3" s="4">
        <f t="shared" si="4"/>
        <v>0</v>
      </c>
      <c r="Q3" s="4">
        <f t="shared" si="4"/>
        <v>0</v>
      </c>
      <c r="R3" s="4">
        <f t="shared" si="4"/>
        <v>0</v>
      </c>
      <c r="S3" s="4">
        <f t="shared" si="4"/>
        <v>0</v>
      </c>
      <c r="T3" s="4">
        <f t="shared" si="4"/>
        <v>0</v>
      </c>
      <c r="U3" s="4">
        <f t="shared" si="4"/>
        <v>0</v>
      </c>
      <c r="V3" s="4">
        <f t="shared" si="4"/>
        <v>0</v>
      </c>
      <c r="W3" s="4">
        <f t="shared" ref="W3:AA3" si="5">SUBTOTAL(9,W$6:W$123)</f>
        <v>4996838.5407475559</v>
      </c>
      <c r="X3" s="4">
        <f t="shared" si="5"/>
        <v>4865315.2389065837</v>
      </c>
      <c r="Y3" s="4">
        <f t="shared" si="5"/>
        <v>4788973.1792722112</v>
      </c>
      <c r="Z3" s="4">
        <f t="shared" si="5"/>
        <v>4796589.7237264849</v>
      </c>
      <c r="AA3" s="4">
        <f t="shared" si="5"/>
        <v>4805112.8518978637</v>
      </c>
      <c r="AB3" s="4">
        <f>SUBTOTAL(9,AB$6:AB$123)</f>
        <v>4973133.1408882858</v>
      </c>
      <c r="AC3" s="4">
        <f t="shared" ref="AC3:BC3" si="6">SUBTOTAL(9,AC$6:AC$123)</f>
        <v>4962044.7857372276</v>
      </c>
      <c r="AD3" s="4">
        <f t="shared" si="6"/>
        <v>5178772.8912878064</v>
      </c>
      <c r="AE3" s="4">
        <f t="shared" si="6"/>
        <v>5121926.868550702</v>
      </c>
      <c r="AF3" s="4">
        <f t="shared" si="6"/>
        <v>5007706.9385249251</v>
      </c>
      <c r="AG3" s="4">
        <f t="shared" si="6"/>
        <v>4771192.5761210872</v>
      </c>
      <c r="AH3" s="4">
        <f t="shared" si="6"/>
        <v>4553181.9721827563</v>
      </c>
      <c r="AI3" s="4">
        <f t="shared" si="6"/>
        <v>4497878.5459094094</v>
      </c>
      <c r="AJ3" s="4">
        <f t="shared" si="6"/>
        <v>4400186.3968809489</v>
      </c>
      <c r="AK3" s="4">
        <f t="shared" si="6"/>
        <v>4456874.0191114917</v>
      </c>
      <c r="AL3" s="4">
        <f t="shared" si="6"/>
        <v>4883041.8643811746</v>
      </c>
      <c r="AM3" s="4">
        <f t="shared" si="6"/>
        <v>4938351.9628848908</v>
      </c>
      <c r="AN3" s="4">
        <f t="shared" si="6"/>
        <v>4808955.5990490783</v>
      </c>
      <c r="AO3" s="4">
        <f t="shared" si="6"/>
        <v>4648770.5567791583</v>
      </c>
      <c r="AP3" s="4">
        <f t="shared" si="6"/>
        <v>4550971.4527825313</v>
      </c>
      <c r="AQ3" s="4">
        <f t="shared" si="6"/>
        <v>4506239.6126633966</v>
      </c>
      <c r="AR3" s="4">
        <f t="shared" si="6"/>
        <v>4335454.8888938604</v>
      </c>
      <c r="AS3" s="4">
        <f t="shared" si="6"/>
        <v>4706865.3007421773</v>
      </c>
      <c r="AT3" s="4">
        <f t="shared" si="6"/>
        <v>4801382.2049974864</v>
      </c>
      <c r="AU3" s="4">
        <f t="shared" si="6"/>
        <v>4960956.0542148454</v>
      </c>
      <c r="AV3" s="4">
        <f t="shared" si="6"/>
        <v>5230170.9777898956</v>
      </c>
      <c r="AW3" s="4">
        <f t="shared" si="6"/>
        <v>4893953.2942854194</v>
      </c>
      <c r="AX3" s="4">
        <f t="shared" si="6"/>
        <v>4719725.0761817703</v>
      </c>
      <c r="AY3" s="4">
        <f t="shared" si="6"/>
        <v>4498004.3422862822</v>
      </c>
      <c r="AZ3" s="4">
        <f t="shared" si="6"/>
        <v>4469228.2550191376</v>
      </c>
      <c r="BA3" s="4">
        <f t="shared" si="6"/>
        <v>4426610.3068050742</v>
      </c>
      <c r="BB3" s="4">
        <f t="shared" si="6"/>
        <v>4268515.075298382</v>
      </c>
      <c r="BC3" s="4">
        <f t="shared" si="6"/>
        <v>3939128.1574154319</v>
      </c>
      <c r="BD3" s="4"/>
      <c r="BE3" s="4"/>
      <c r="BF3" s="4"/>
      <c r="BG3" s="4"/>
      <c r="BH3" s="4"/>
      <c r="BI3" s="4"/>
      <c r="BJ3" s="4"/>
      <c r="BK3" s="4"/>
      <c r="BL3" s="4"/>
      <c r="BM3" s="4"/>
    </row>
    <row r="4" spans="1:65" ht="15" customHeight="1" thickBot="1" x14ac:dyDescent="0.35">
      <c r="A4" s="1"/>
      <c r="B4" s="1"/>
      <c r="C4" s="75"/>
      <c r="D4" s="76"/>
      <c r="E4" s="77"/>
      <c r="F4" s="77"/>
      <c r="G4" s="78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</row>
    <row r="5" spans="1:65" ht="15" customHeight="1" thickBot="1" x14ac:dyDescent="0.35">
      <c r="A5" s="41" t="s">
        <v>0</v>
      </c>
      <c r="B5" s="80" t="s">
        <v>133</v>
      </c>
      <c r="C5" s="81" t="s">
        <v>200</v>
      </c>
      <c r="D5" s="82">
        <v>1</v>
      </c>
      <c r="E5" s="59">
        <f t="shared" ref="E5:AJ5" si="7">WEEKNUM(E1,2)</f>
        <v>2</v>
      </c>
      <c r="F5" s="59">
        <f t="shared" si="7"/>
        <v>3</v>
      </c>
      <c r="G5" s="59">
        <f t="shared" si="7"/>
        <v>4</v>
      </c>
      <c r="H5" s="83">
        <f t="shared" si="7"/>
        <v>5</v>
      </c>
      <c r="I5" s="83">
        <f t="shared" si="7"/>
        <v>6</v>
      </c>
      <c r="J5" s="83">
        <f t="shared" si="7"/>
        <v>7</v>
      </c>
      <c r="K5" s="83">
        <f t="shared" si="7"/>
        <v>8</v>
      </c>
      <c r="L5" s="83">
        <f t="shared" si="7"/>
        <v>9</v>
      </c>
      <c r="M5" s="83">
        <f t="shared" si="7"/>
        <v>10</v>
      </c>
      <c r="N5" s="83">
        <f t="shared" si="7"/>
        <v>11</v>
      </c>
      <c r="O5" s="83">
        <f t="shared" si="7"/>
        <v>12</v>
      </c>
      <c r="P5" s="83">
        <f t="shared" si="7"/>
        <v>13</v>
      </c>
      <c r="Q5" s="83">
        <f t="shared" si="7"/>
        <v>14</v>
      </c>
      <c r="R5" s="83">
        <f t="shared" si="7"/>
        <v>15</v>
      </c>
      <c r="S5" s="83">
        <f t="shared" si="7"/>
        <v>16</v>
      </c>
      <c r="T5" s="83">
        <f t="shared" si="7"/>
        <v>17</v>
      </c>
      <c r="U5" s="83">
        <f t="shared" si="7"/>
        <v>18</v>
      </c>
      <c r="V5" s="83">
        <f t="shared" si="7"/>
        <v>19</v>
      </c>
      <c r="W5" s="83">
        <f t="shared" si="7"/>
        <v>20</v>
      </c>
      <c r="X5" s="83">
        <f t="shared" si="7"/>
        <v>21</v>
      </c>
      <c r="Y5" s="83">
        <f t="shared" si="7"/>
        <v>22</v>
      </c>
      <c r="Z5" s="83">
        <f t="shared" si="7"/>
        <v>23</v>
      </c>
      <c r="AA5" s="83">
        <f t="shared" si="7"/>
        <v>24</v>
      </c>
      <c r="AB5" s="83">
        <f t="shared" si="7"/>
        <v>25</v>
      </c>
      <c r="AC5" s="83">
        <f t="shared" si="7"/>
        <v>26</v>
      </c>
      <c r="AD5" s="83">
        <f t="shared" si="7"/>
        <v>27</v>
      </c>
      <c r="AE5" s="83">
        <f t="shared" si="7"/>
        <v>28</v>
      </c>
      <c r="AF5" s="83">
        <f t="shared" si="7"/>
        <v>29</v>
      </c>
      <c r="AG5" s="83">
        <f t="shared" si="7"/>
        <v>30</v>
      </c>
      <c r="AH5" s="83">
        <f t="shared" si="7"/>
        <v>31</v>
      </c>
      <c r="AI5" s="83">
        <f t="shared" si="7"/>
        <v>32</v>
      </c>
      <c r="AJ5" s="83">
        <f t="shared" si="7"/>
        <v>33</v>
      </c>
      <c r="AK5" s="83">
        <f t="shared" ref="AK5:BC5" si="8">WEEKNUM(AK1,2)</f>
        <v>34</v>
      </c>
      <c r="AL5" s="83">
        <f t="shared" si="8"/>
        <v>35</v>
      </c>
      <c r="AM5" s="83">
        <f t="shared" si="8"/>
        <v>36</v>
      </c>
      <c r="AN5" s="83">
        <f t="shared" si="8"/>
        <v>37</v>
      </c>
      <c r="AO5" s="83">
        <f t="shared" si="8"/>
        <v>38</v>
      </c>
      <c r="AP5" s="83">
        <f t="shared" si="8"/>
        <v>39</v>
      </c>
      <c r="AQ5" s="83">
        <f t="shared" si="8"/>
        <v>40</v>
      </c>
      <c r="AR5" s="83">
        <f t="shared" si="8"/>
        <v>41</v>
      </c>
      <c r="AS5" s="83">
        <f t="shared" si="8"/>
        <v>42</v>
      </c>
      <c r="AT5" s="83">
        <f t="shared" si="8"/>
        <v>43</v>
      </c>
      <c r="AU5" s="83">
        <f t="shared" si="8"/>
        <v>44</v>
      </c>
      <c r="AV5" s="83">
        <f t="shared" si="8"/>
        <v>45</v>
      </c>
      <c r="AW5" s="83">
        <f t="shared" si="8"/>
        <v>46</v>
      </c>
      <c r="AX5" s="83">
        <f t="shared" si="8"/>
        <v>47</v>
      </c>
      <c r="AY5" s="83">
        <f t="shared" si="8"/>
        <v>48</v>
      </c>
      <c r="AZ5" s="83">
        <f t="shared" si="8"/>
        <v>49</v>
      </c>
      <c r="BA5" s="83">
        <f t="shared" si="8"/>
        <v>50</v>
      </c>
      <c r="BB5" s="83">
        <f t="shared" si="8"/>
        <v>51</v>
      </c>
      <c r="BC5" s="83">
        <f t="shared" si="8"/>
        <v>52</v>
      </c>
    </row>
    <row r="6" spans="1:65" ht="15" customHeight="1" thickBot="1" x14ac:dyDescent="0.35">
      <c r="A6" s="1" t="s">
        <v>3</v>
      </c>
      <c r="B6" s="84" t="s">
        <v>4</v>
      </c>
      <c r="C6" s="85">
        <v>1338551.83</v>
      </c>
      <c r="D6" s="29"/>
      <c r="E6" s="86"/>
      <c r="F6" s="86"/>
      <c r="G6" s="86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>
        <f>C6+Ulaz!W6-'Izlaz COGS'!W6</f>
        <v>1483448.0941320001</v>
      </c>
      <c r="X6" s="50">
        <f>W6+Ulaz!X6-'Izlaz COGS'!X6</f>
        <v>1358009.4346520002</v>
      </c>
      <c r="Y6" s="50">
        <f>X6+Ulaz!Y6-'Izlaz COGS'!Y6</f>
        <v>1287781.3384980003</v>
      </c>
      <c r="Z6" s="50">
        <f>Y6+Ulaz!Z6-'Izlaz COGS'!Z6</f>
        <v>1199399.9864580003</v>
      </c>
      <c r="AA6" s="50">
        <f>Z6+Ulaz!AA6-'Izlaz COGS'!AA6</f>
        <v>1085737.7584379993</v>
      </c>
      <c r="AB6" s="50">
        <f>AA6+Ulaz!AB6-'Izlaz COGS'!AB6</f>
        <v>1247787.5833929991</v>
      </c>
      <c r="AC6" s="50">
        <f>AB6+Ulaz!AC6-'Izlaz COGS'!AC6</f>
        <v>1278258.8910549982</v>
      </c>
      <c r="AD6" s="50">
        <f>AC6+Ulaz!AD6-'Izlaz COGS'!AD6</f>
        <v>1438890.3167599982</v>
      </c>
      <c r="AE6" s="50">
        <f>AD6+Ulaz!AE6-'Izlaz COGS'!AE6</f>
        <v>1446290.4908059973</v>
      </c>
      <c r="AF6" s="50">
        <f>AE6+Ulaz!AF6-'Izlaz COGS'!AF6</f>
        <v>1350582.8461579969</v>
      </c>
      <c r="AG6" s="50">
        <f>AF6+Ulaz!AG6-'Izlaz COGS'!AG6</f>
        <v>1252099.0278019963</v>
      </c>
      <c r="AH6" s="50">
        <f>AG6+Ulaz!AH6-'Izlaz COGS'!AH6</f>
        <v>1088037.4408819964</v>
      </c>
      <c r="AI6" s="50">
        <f>AH6+Ulaz!AI6-'Izlaz COGS'!AI6</f>
        <v>1021362.3567139965</v>
      </c>
      <c r="AJ6" s="50">
        <f>AI6+Ulaz!AJ6-'Izlaz COGS'!AJ6</f>
        <v>1090342.1739319966</v>
      </c>
      <c r="AK6" s="50">
        <f>AJ6+Ulaz!AK6-'Izlaz COGS'!AK6</f>
        <v>1238006.2792709966</v>
      </c>
      <c r="AL6" s="50">
        <f>AK6+Ulaz!AL6-'Izlaz COGS'!AL6</f>
        <v>1172196.3618239965</v>
      </c>
      <c r="AM6" s="50">
        <f>AL6+Ulaz!AM6-'Izlaz COGS'!AM6</f>
        <v>1322400.0081669956</v>
      </c>
      <c r="AN6" s="50">
        <f>AM6+Ulaz!AN6-'Izlaz COGS'!AN6</f>
        <v>1200499.4095849947</v>
      </c>
      <c r="AO6" s="50">
        <f>AN6+Ulaz!AO6-'Izlaz COGS'!AO6</f>
        <v>1081909.0147249927</v>
      </c>
      <c r="AP6" s="50">
        <f>AO6+Ulaz!AP6-'Izlaz COGS'!AP6</f>
        <v>990125.27680499176</v>
      </c>
      <c r="AQ6" s="50">
        <f>AP6+Ulaz!AQ6-'Izlaz COGS'!AQ6</f>
        <v>879969.76558899076</v>
      </c>
      <c r="AR6" s="50">
        <f>AQ6+Ulaz!AR6-'Izlaz COGS'!AR6</f>
        <v>888625.83367698977</v>
      </c>
      <c r="AS6" s="50">
        <f>AR6+Ulaz!AS6-'Izlaz COGS'!AS6</f>
        <v>1033895.8095009887</v>
      </c>
      <c r="AT6" s="50">
        <f>AS6+Ulaz!AT6-'Izlaz COGS'!AT6</f>
        <v>1183675.3064369885</v>
      </c>
      <c r="AU6" s="50">
        <f>AT6+Ulaz!AU6-'Izlaz COGS'!AU6</f>
        <v>1314878.5475969876</v>
      </c>
      <c r="AV6" s="50">
        <f>AU6+Ulaz!AV6-'Izlaz COGS'!AV6</f>
        <v>1459457.5374049875</v>
      </c>
      <c r="AW6" s="50">
        <f>AV6+Ulaz!AW6-'Izlaz COGS'!AW6</f>
        <v>1307445.9872369864</v>
      </c>
      <c r="AX6" s="50">
        <f>AW6+Ulaz!AX6-'Izlaz COGS'!AX6</f>
        <v>1187800.4330789854</v>
      </c>
      <c r="AY6" s="50">
        <f>AX6+Ulaz!AY6-'Izlaz COGS'!AY6</f>
        <v>1119442.3544429864</v>
      </c>
      <c r="AZ6" s="50">
        <f>AY6+Ulaz!AZ6-'Izlaz COGS'!AZ6</f>
        <v>1058191.4684609866</v>
      </c>
      <c r="BA6" s="50">
        <f>AZ6+Ulaz!BA6-'Izlaz COGS'!BA6</f>
        <v>1019462.9327659871</v>
      </c>
      <c r="BB6" s="50">
        <f>BA6+Ulaz!BB6-'Izlaz COGS'!BB6</f>
        <v>921771.97835098812</v>
      </c>
      <c r="BC6" s="50">
        <f>BB6+Ulaz!BC6-'Izlaz COGS'!BC6</f>
        <v>798724.1385359891</v>
      </c>
    </row>
    <row r="7" spans="1:65" ht="15" customHeight="1" thickBot="1" x14ac:dyDescent="0.35">
      <c r="A7" s="1" t="s">
        <v>3</v>
      </c>
      <c r="B7" s="20" t="s">
        <v>5</v>
      </c>
      <c r="C7" s="85">
        <v>20391.14</v>
      </c>
      <c r="D7" s="29"/>
      <c r="E7" s="86"/>
      <c r="F7" s="86"/>
      <c r="G7" s="86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>
        <f>C7+Ulaz!W7-'Izlaz COGS'!W7</f>
        <v>31374.711599999999</v>
      </c>
      <c r="X7" s="50">
        <f>W7+Ulaz!X7-'Izlaz COGS'!X7</f>
        <v>30456.0916</v>
      </c>
      <c r="Y7" s="50">
        <f>X7+Ulaz!Y7-'Izlaz COGS'!Y7</f>
        <v>29328.464800000002</v>
      </c>
      <c r="Z7" s="50">
        <f>Y7+Ulaz!Z7-'Izlaz COGS'!Z7</f>
        <v>28063.441800000001</v>
      </c>
      <c r="AA7" s="50">
        <f>Z7+Ulaz!AA7-'Izlaz COGS'!AA7</f>
        <v>26807.886900000001</v>
      </c>
      <c r="AB7" s="50">
        <f>AA7+Ulaz!AB7-'Izlaz COGS'!AB7</f>
        <v>26217.792450000001</v>
      </c>
      <c r="AC7" s="50">
        <f>AB7+Ulaz!AC7-'Izlaz COGS'!AC7</f>
        <v>24579.672150000002</v>
      </c>
      <c r="AD7" s="50">
        <f>AC7+Ulaz!AD7-'Izlaz COGS'!AD7</f>
        <v>33915.790699999998</v>
      </c>
      <c r="AE7" s="50">
        <f>AD7+Ulaz!AE7-'Izlaz COGS'!AE7</f>
        <v>31745.314699999999</v>
      </c>
      <c r="AF7" s="50">
        <f>AE7+Ulaz!AF7-'Izlaz COGS'!AF7</f>
        <v>29806.75115</v>
      </c>
      <c r="AG7" s="50">
        <f>AF7+Ulaz!AG7-'Izlaz COGS'!AG7</f>
        <v>28404.049849999999</v>
      </c>
      <c r="AH7" s="50">
        <f>AG7+Ulaz!AH7-'Izlaz COGS'!AH7</f>
        <v>25045.921999999999</v>
      </c>
      <c r="AI7" s="50">
        <f>AH7+Ulaz!AI7-'Izlaz COGS'!AI7</f>
        <v>24075.664249999998</v>
      </c>
      <c r="AJ7" s="50">
        <f>AI7+Ulaz!AJ7-'Izlaz COGS'!AJ7</f>
        <v>23063.387599999998</v>
      </c>
      <c r="AK7" s="50">
        <f>AJ7+Ulaz!AK7-'Izlaz COGS'!AK7</f>
        <v>21861.690949999997</v>
      </c>
      <c r="AL7" s="50">
        <f>AK7+Ulaz!AL7-'Izlaz COGS'!AL7</f>
        <v>30662.065749999994</v>
      </c>
      <c r="AM7" s="50">
        <f>AL7+Ulaz!AM7-'Izlaz COGS'!AM7</f>
        <v>29847.143949999994</v>
      </c>
      <c r="AN7" s="50">
        <f>AM7+Ulaz!AN7-'Izlaz COGS'!AN7</f>
        <v>28120.513449999995</v>
      </c>
      <c r="AO7" s="50">
        <f>AN7+Ulaz!AO7-'Izlaz COGS'!AO7</f>
        <v>27223.681849999994</v>
      </c>
      <c r="AP7" s="50">
        <f>AO7+Ulaz!AP7-'Izlaz COGS'!AP7</f>
        <v>25889.542649999992</v>
      </c>
      <c r="AQ7" s="50">
        <f>AP7+Ulaz!AQ7-'Izlaz COGS'!AQ7</f>
        <v>24354.421849999992</v>
      </c>
      <c r="AR7" s="50">
        <f>AQ7+Ulaz!AR7-'Izlaz COGS'!AR7</f>
        <v>23457.567849999992</v>
      </c>
      <c r="AS7" s="50">
        <f>AR7+Ulaz!AS7-'Izlaz COGS'!AS7</f>
        <v>21136.547049999994</v>
      </c>
      <c r="AT7" s="50">
        <f>AS7+Ulaz!AT7-'Izlaz COGS'!AT7</f>
        <v>19726.683049999992</v>
      </c>
      <c r="AU7" s="50">
        <f>AT7+Ulaz!AU7-'Izlaz COGS'!AU7</f>
        <v>30787.418249999992</v>
      </c>
      <c r="AV7" s="50">
        <f>AU7+Ulaz!AV7-'Izlaz COGS'!AV7</f>
        <v>29554.500649999991</v>
      </c>
      <c r="AW7" s="50">
        <f>AV7+Ulaz!AW7-'Izlaz COGS'!AW7</f>
        <v>28443.151049999989</v>
      </c>
      <c r="AX7" s="50">
        <f>AW7+Ulaz!AX7-'Izlaz COGS'!AX7</f>
        <v>27397.966649999988</v>
      </c>
      <c r="AY7" s="50">
        <f>AX7+Ulaz!AY7-'Izlaz COGS'!AY7</f>
        <v>25325.089349999987</v>
      </c>
      <c r="AZ7" s="50">
        <f>AY7+Ulaz!AZ7-'Izlaz COGS'!AZ7</f>
        <v>24286.936649999989</v>
      </c>
      <c r="BA7" s="50">
        <f>AZ7+Ulaz!BA7-'Izlaz COGS'!BA7</f>
        <v>23416.144149999989</v>
      </c>
      <c r="BB7" s="50">
        <f>BA7+Ulaz!BB7-'Izlaz COGS'!BB7</f>
        <v>21361.738899999989</v>
      </c>
      <c r="BC7" s="50">
        <f>BB7+Ulaz!BC7-'Izlaz COGS'!BC7</f>
        <v>20576.82714999999</v>
      </c>
    </row>
    <row r="8" spans="1:65" ht="15" customHeight="1" thickBot="1" x14ac:dyDescent="0.35">
      <c r="A8" s="1" t="s">
        <v>3</v>
      </c>
      <c r="B8" s="20" t="s">
        <v>6</v>
      </c>
      <c r="C8" s="85">
        <v>27646.95</v>
      </c>
      <c r="D8" s="29"/>
      <c r="E8" s="86"/>
      <c r="F8" s="86"/>
      <c r="G8" s="86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>
        <f>C8+Ulaz!W8-'Izlaz COGS'!W8</f>
        <v>24822.11334583646</v>
      </c>
      <c r="X8" s="50">
        <f>W8+Ulaz!X8-'Izlaz COGS'!X8</f>
        <v>22051.706964746212</v>
      </c>
      <c r="Y8" s="50">
        <f>X8+Ulaz!Y8-'Izlaz COGS'!Y8</f>
        <v>79486.27647871818</v>
      </c>
      <c r="Z8" s="50">
        <f>Y8+Ulaz!Z8-'Izlaz COGS'!Z8</f>
        <v>76618.791540701801</v>
      </c>
      <c r="AA8" s="50">
        <f>Z8+Ulaz!AA8-'Izlaz COGS'!AA8</f>
        <v>71728.341733192225</v>
      </c>
      <c r="AB8" s="50">
        <f>AA8+Ulaz!AB8-'Izlaz COGS'!AB8</f>
        <v>67814.248480168069</v>
      </c>
      <c r="AC8" s="50">
        <f>AB8+Ulaz!AC8-'Izlaz COGS'!AC8</f>
        <v>64684.925941226189</v>
      </c>
      <c r="AD8" s="50">
        <f>AC8+Ulaz!AD8-'Izlaz COGS'!AD8</f>
        <v>62285.440939451888</v>
      </c>
      <c r="AE8" s="50">
        <f>AD8+Ulaz!AE8-'Izlaz COGS'!AE8</f>
        <v>59409.990895808645</v>
      </c>
      <c r="AF8" s="50">
        <f>AE8+Ulaz!AF8-'Izlaz COGS'!AF8</f>
        <v>56716.863419719477</v>
      </c>
      <c r="AG8" s="50">
        <f>AF8+Ulaz!AG8-'Izlaz COGS'!AG8</f>
        <v>53337.330429586938</v>
      </c>
      <c r="AH8" s="50">
        <f>AG8+Ulaz!AH8-'Izlaz COGS'!AH8</f>
        <v>49862.352081506127</v>
      </c>
      <c r="AI8" s="50">
        <f>AH8+Ulaz!AI8-'Izlaz COGS'!AI8</f>
        <v>46589.854923963154</v>
      </c>
      <c r="AJ8" s="50">
        <f>AI8+Ulaz!AJ8-'Izlaz COGS'!AJ8</f>
        <v>42681.554210652641</v>
      </c>
      <c r="AK8" s="50">
        <f>AJ8+Ulaz!AK8-'Izlaz COGS'!AK8</f>
        <v>39254.566296181663</v>
      </c>
      <c r="AL8" s="50">
        <f>AK8+Ulaz!AL8-'Izlaz COGS'!AL8</f>
        <v>33994.574160159296</v>
      </c>
      <c r="AM8" s="50">
        <f>AL8+Ulaz!AM8-'Izlaz COGS'!AM8</f>
        <v>30611.094540053935</v>
      </c>
      <c r="AN8" s="50">
        <f>AM8+Ulaz!AN8-'Izlaz COGS'!AN8</f>
        <v>81986.524856165706</v>
      </c>
      <c r="AO8" s="50">
        <f>AN8+Ulaz!AO8-'Izlaz COGS'!AO8</f>
        <v>78809.392201519717</v>
      </c>
      <c r="AP8" s="50">
        <f>AO8+Ulaz!AP8-'Izlaz COGS'!AP8</f>
        <v>76574.836760879072</v>
      </c>
      <c r="AQ8" s="50">
        <f>AP8+Ulaz!AQ8-'Izlaz COGS'!AQ8</f>
        <v>74267.163521241251</v>
      </c>
      <c r="AR8" s="50">
        <f>AQ8+Ulaz!AR8-'Izlaz COGS'!AR8</f>
        <v>72140.423206919455</v>
      </c>
      <c r="AS8" s="50">
        <f>AR8+Ulaz!AS8-'Izlaz COGS'!AS8</f>
        <v>70070.875145985439</v>
      </c>
      <c r="AT8" s="50">
        <f>AS8+Ulaz!AT8-'Izlaz COGS'!AT8</f>
        <v>68281.945156799833</v>
      </c>
      <c r="AU8" s="50">
        <f>AT8+Ulaz!AU8-'Izlaz COGS'!AU8</f>
        <v>63250.520575272596</v>
      </c>
      <c r="AV8" s="50">
        <f>AU8+Ulaz!AV8-'Izlaz COGS'!AV8</f>
        <v>60304.889151600597</v>
      </c>
      <c r="AW8" s="50">
        <f>AV8+Ulaz!AW8-'Izlaz COGS'!AW8</f>
        <v>56216.490216922197</v>
      </c>
      <c r="AX8" s="50">
        <f>AW8+Ulaz!AX8-'Izlaz COGS'!AX8</f>
        <v>53132.872941629954</v>
      </c>
      <c r="AY8" s="50">
        <f>AX8+Ulaz!AY8-'Izlaz COGS'!AY8</f>
        <v>50056.202295955831</v>
      </c>
      <c r="AZ8" s="50">
        <f>AY8+Ulaz!AZ8-'Izlaz COGS'!AZ8</f>
        <v>47447.281544941303</v>
      </c>
      <c r="BA8" s="50">
        <f>AZ8+Ulaz!BA8-'Izlaz COGS'!BA8</f>
        <v>45230.201178744821</v>
      </c>
      <c r="BB8" s="50">
        <f>BA8+Ulaz!BB8-'Izlaz COGS'!BB8</f>
        <v>42606.233605600741</v>
      </c>
      <c r="BC8" s="50">
        <f>BB8+Ulaz!BC8-'Izlaz COGS'!BC8</f>
        <v>40348.404275738198</v>
      </c>
    </row>
    <row r="9" spans="1:65" ht="15" customHeight="1" thickBot="1" x14ac:dyDescent="0.35">
      <c r="A9" s="1" t="s">
        <v>3</v>
      </c>
      <c r="B9" s="20" t="s">
        <v>7</v>
      </c>
      <c r="C9" s="85">
        <v>53339.09</v>
      </c>
      <c r="D9" s="29"/>
      <c r="E9" s="86"/>
      <c r="F9" s="86"/>
      <c r="G9" s="86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>
        <f>C9+Ulaz!W9-'Izlaz COGS'!W9</f>
        <v>98180.463696939478</v>
      </c>
      <c r="X9" s="50">
        <f>W9+Ulaz!X9-'Izlaz COGS'!X9</f>
        <v>93249.860644257904</v>
      </c>
      <c r="Y9" s="50">
        <f>X9+Ulaz!Y9-'Izlaz COGS'!Y9</f>
        <v>88624.507487751733</v>
      </c>
      <c r="Z9" s="50">
        <f>Y9+Ulaz!Z9-'Izlaz COGS'!Z9</f>
        <v>83521.129844166455</v>
      </c>
      <c r="AA9" s="50">
        <f>Z9+Ulaz!AA9-'Izlaz COGS'!AA9</f>
        <v>74552.504599475811</v>
      </c>
      <c r="AB9" s="50">
        <f>AA9+Ulaz!AB9-'Izlaz COGS'!AB9</f>
        <v>67374.425498195284</v>
      </c>
      <c r="AC9" s="50">
        <f>AB9+Ulaz!AC9-'Izlaz COGS'!AC9</f>
        <v>61635.542118094534</v>
      </c>
      <c r="AD9" s="50">
        <f>AC9+Ulaz!AD9-'Izlaz COGS'!AD9</f>
        <v>57346.515466093013</v>
      </c>
      <c r="AE9" s="50">
        <f>AD9+Ulaz!AE9-'Izlaz COGS'!AE9</f>
        <v>52206.711772981682</v>
      </c>
      <c r="AF9" s="50">
        <f>AE9+Ulaz!AF9-'Izlaz COGS'!AF9</f>
        <v>47392.805658276775</v>
      </c>
      <c r="AG9" s="50">
        <f>AF9+Ulaz!AG9-'Izlaz COGS'!AG9</f>
        <v>41351.964788140634</v>
      </c>
      <c r="AH9" s="50">
        <f>AG9+Ulaz!AH9-'Izlaz COGS'!AH9</f>
        <v>35140.517440469856</v>
      </c>
      <c r="AI9" s="50">
        <f>AH9+Ulaz!AI9-'Izlaz COGS'!AI9</f>
        <v>64291.000766299258</v>
      </c>
      <c r="AJ9" s="50">
        <f>AI9+Ulaz!AJ9-'Izlaz COGS'!AJ9</f>
        <v>57304.999223872415</v>
      </c>
      <c r="AK9" s="50">
        <f>AJ9+Ulaz!AK9-'Izlaz COGS'!AK9</f>
        <v>51179.333720489652</v>
      </c>
      <c r="AL9" s="50">
        <f>AK9+Ulaz!AL9-'Izlaz COGS'!AL9</f>
        <v>41777.21349717665</v>
      </c>
      <c r="AM9" s="50">
        <f>AL9+Ulaz!AM9-'Izlaz COGS'!AM9</f>
        <v>35729.318112789973</v>
      </c>
      <c r="AN9" s="50">
        <f>AM9+Ulaz!AN9-'Izlaz COGS'!AN9</f>
        <v>54054.151101875323</v>
      </c>
      <c r="AO9" s="50">
        <f>AN9+Ulaz!AO9-'Izlaz COGS'!AO9</f>
        <v>48203.003811242452</v>
      </c>
      <c r="AP9" s="50">
        <f>AO9+Ulaz!AP9-'Izlaz COGS'!AP9</f>
        <v>44191.494131317333</v>
      </c>
      <c r="AQ9" s="50">
        <f>AP9+Ulaz!AQ9-'Izlaz COGS'!AQ9</f>
        <v>40048.722208747684</v>
      </c>
      <c r="AR9" s="50">
        <f>AQ9+Ulaz!AR9-'Izlaz COGS'!AR9</f>
        <v>36230.763968632171</v>
      </c>
      <c r="AS9" s="50">
        <f>AR9+Ulaz!AS9-'Izlaz COGS'!AS9</f>
        <v>97515.478176874458</v>
      </c>
      <c r="AT9" s="50">
        <f>AS9+Ulaz!AT9-'Izlaz COGS'!AT9</f>
        <v>94303.962437408642</v>
      </c>
      <c r="AU9" s="50">
        <f>AT9+Ulaz!AU9-'Izlaz COGS'!AU9</f>
        <v>85271.468525857636</v>
      </c>
      <c r="AV9" s="50">
        <f>AU9+Ulaz!AV9-'Izlaz COGS'!AV9</f>
        <v>79983.423863978882</v>
      </c>
      <c r="AW9" s="50">
        <f>AV9+Ulaz!AW9-'Izlaz COGS'!AW9</f>
        <v>72643.864682061263</v>
      </c>
      <c r="AX9" s="50">
        <f>AW9+Ulaz!AX9-'Izlaz COGS'!AX9</f>
        <v>67060.383550627812</v>
      </c>
      <c r="AY9" s="50">
        <f>AX9+Ulaz!AY9-'Izlaz COGS'!AY9</f>
        <v>61489.480625870856</v>
      </c>
      <c r="AZ9" s="50">
        <f>AY9+Ulaz!AZ9-'Izlaz COGS'!AZ9</f>
        <v>56765.528693374843</v>
      </c>
      <c r="BA9" s="50">
        <f>AZ9+Ulaz!BA9-'Izlaz COGS'!BA9</f>
        <v>52733.923243072175</v>
      </c>
      <c r="BB9" s="50">
        <f>BA9+Ulaz!BB9-'Izlaz COGS'!BB9</f>
        <v>47962.421889039782</v>
      </c>
      <c r="BC9" s="50">
        <f>BB9+Ulaz!BC9-'Izlaz COGS'!BC9</f>
        <v>43856.717300737844</v>
      </c>
    </row>
    <row r="10" spans="1:65" ht="15" customHeight="1" thickBot="1" x14ac:dyDescent="0.35">
      <c r="A10" s="1" t="s">
        <v>3</v>
      </c>
      <c r="B10" s="20" t="s">
        <v>8</v>
      </c>
      <c r="C10" s="85">
        <v>1254.5999999999999</v>
      </c>
      <c r="D10" s="29"/>
      <c r="E10" s="86"/>
      <c r="F10" s="86"/>
      <c r="G10" s="86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>
        <f>C10+Ulaz!W10-'Izlaz COGS'!W10</f>
        <v>679.02999999999986</v>
      </c>
      <c r="X10" s="50">
        <f>W10+Ulaz!X10-'Izlaz COGS'!X10</f>
        <v>103.45999999999981</v>
      </c>
      <c r="Y10" s="50">
        <f>X10+Ulaz!Y10-'Izlaz COGS'!Y10</f>
        <v>-499.52000000000021</v>
      </c>
      <c r="Z10" s="50">
        <f>Y10+Ulaz!Z10-'Izlaz COGS'!Z10</f>
        <v>-1102.5000000000002</v>
      </c>
      <c r="AA10" s="50">
        <f>Z10+Ulaz!AA10-'Izlaz COGS'!AA10</f>
        <v>-1705.4800000000002</v>
      </c>
      <c r="AB10" s="50">
        <f>AA10+Ulaz!AB10-'Izlaz COGS'!AB10</f>
        <v>-2429.0500000000002</v>
      </c>
      <c r="AC10" s="50">
        <f>AB10+Ulaz!AC10-'Izlaz COGS'!AC10</f>
        <v>-3152.6200000000003</v>
      </c>
      <c r="AD10" s="50">
        <f>AC10+Ulaz!AD10-'Izlaz COGS'!AD10</f>
        <v>-3755.6000000000004</v>
      </c>
      <c r="AE10" s="50">
        <f>AD10+Ulaz!AE10-'Izlaz COGS'!AE10</f>
        <v>-4358.58</v>
      </c>
      <c r="AF10" s="50">
        <f>AE10+Ulaz!AF10-'Izlaz COGS'!AF10</f>
        <v>-4961.5599999999995</v>
      </c>
      <c r="AG10" s="50">
        <f>AF10+Ulaz!AG10-'Izlaz COGS'!AG10</f>
        <v>-5564.5399999999991</v>
      </c>
      <c r="AH10" s="50">
        <f>AG10+Ulaz!AH10-'Izlaz COGS'!AH10</f>
        <v>-6167.5199999999986</v>
      </c>
      <c r="AI10" s="50">
        <f>AH10+Ulaz!AI10-'Izlaz COGS'!AI10</f>
        <v>-6770.4999999999982</v>
      </c>
      <c r="AJ10" s="50">
        <f>AI10+Ulaz!AJ10-'Izlaz COGS'!AJ10</f>
        <v>-7373.4799999999977</v>
      </c>
      <c r="AK10" s="50">
        <f>AJ10+Ulaz!AK10-'Izlaz COGS'!AK10</f>
        <v>-7976.4599999999973</v>
      </c>
      <c r="AL10" s="50">
        <f>AK10+Ulaz!AL10-'Izlaz COGS'!AL10</f>
        <v>-8579.4399999999969</v>
      </c>
      <c r="AM10" s="50">
        <f>AL10+Ulaz!AM10-'Izlaz COGS'!AM10</f>
        <v>-9398.9399999999969</v>
      </c>
      <c r="AN10" s="50">
        <f>AM10+Ulaz!AN10-'Izlaz COGS'!AN10</f>
        <v>-10218.439999999997</v>
      </c>
      <c r="AO10" s="50">
        <f>AN10+Ulaz!AO10-'Izlaz COGS'!AO10</f>
        <v>-11037.939999999997</v>
      </c>
      <c r="AP10" s="50">
        <f>AO10+Ulaz!AP10-'Izlaz COGS'!AP10</f>
        <v>-11857.439999999997</v>
      </c>
      <c r="AQ10" s="50">
        <f>AP10+Ulaz!AQ10-'Izlaz COGS'!AQ10</f>
        <v>-12520.709999999997</v>
      </c>
      <c r="AR10" s="50">
        <f>AQ10+Ulaz!AR10-'Izlaz COGS'!AR10</f>
        <v>-13183.979999999998</v>
      </c>
      <c r="AS10" s="50">
        <f>AR10+Ulaz!AS10-'Izlaz COGS'!AS10</f>
        <v>-13847.249999999998</v>
      </c>
      <c r="AT10" s="50">
        <f>AS10+Ulaz!AT10-'Izlaz COGS'!AT10</f>
        <v>-14510.519999999999</v>
      </c>
      <c r="AU10" s="50">
        <f>AT10+Ulaz!AU10-'Izlaz COGS'!AU10</f>
        <v>-15485.149999999998</v>
      </c>
      <c r="AV10" s="50">
        <f>AU10+Ulaz!AV10-'Izlaz COGS'!AV10</f>
        <v>-16459.78</v>
      </c>
      <c r="AW10" s="50">
        <f>AV10+Ulaz!AW10-'Izlaz COGS'!AW10</f>
        <v>-17434.41</v>
      </c>
      <c r="AX10" s="50">
        <f>AW10+Ulaz!AX10-'Izlaz COGS'!AX10</f>
        <v>-18409.04</v>
      </c>
      <c r="AY10" s="50">
        <f>AX10+Ulaz!AY10-'Izlaz COGS'!AY10</f>
        <v>-19383.670000000002</v>
      </c>
      <c r="AZ10" s="50">
        <f>AY10+Ulaz!AZ10-'Izlaz COGS'!AZ10</f>
        <v>-20412.02</v>
      </c>
      <c r="BA10" s="50">
        <f>AZ10+Ulaz!BA10-'Izlaz COGS'!BA10</f>
        <v>-21440.37</v>
      </c>
      <c r="BB10" s="50">
        <f>BA10+Ulaz!BB10-'Izlaz COGS'!BB10</f>
        <v>-22468.719999999998</v>
      </c>
      <c r="BC10" s="50">
        <f>BB10+Ulaz!BC10-'Izlaz COGS'!BC10</f>
        <v>-23497.069999999996</v>
      </c>
    </row>
    <row r="11" spans="1:65" ht="15" customHeight="1" thickBot="1" x14ac:dyDescent="0.35">
      <c r="A11" s="1" t="s">
        <v>3</v>
      </c>
      <c r="B11" s="20" t="s">
        <v>9</v>
      </c>
      <c r="C11" s="85">
        <v>5323.11</v>
      </c>
      <c r="D11" s="29"/>
      <c r="E11" s="86"/>
      <c r="F11" s="86"/>
      <c r="G11" s="86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>
        <f>C11+Ulaz!W11-'Izlaz COGS'!W11</f>
        <v>4896.9294</v>
      </c>
      <c r="X11" s="50">
        <f>W11+Ulaz!X11-'Izlaz COGS'!X11</f>
        <v>4477.5887999999995</v>
      </c>
      <c r="Y11" s="50">
        <f>X11+Ulaz!Y11-'Izlaz COGS'!Y11</f>
        <v>4142.5580999999993</v>
      </c>
      <c r="Z11" s="50">
        <f>Y11+Ulaz!Z11-'Izlaz COGS'!Z11</f>
        <v>3756.3788999999992</v>
      </c>
      <c r="AA11" s="50">
        <f>Z11+Ulaz!AA11-'Izlaz COGS'!AA11</f>
        <v>3443.489129999999</v>
      </c>
      <c r="AB11" s="50">
        <f>AA11+Ulaz!AB11-'Izlaz COGS'!AB11</f>
        <v>17196.409519999997</v>
      </c>
      <c r="AC11" s="50">
        <f>AB11+Ulaz!AC11-'Izlaz COGS'!AC11</f>
        <v>16945.582939999997</v>
      </c>
      <c r="AD11" s="50">
        <f>AC11+Ulaz!AD11-'Izlaz COGS'!AD11</f>
        <v>16783.559539999998</v>
      </c>
      <c r="AE11" s="50">
        <f>AD11+Ulaz!AE11-'Izlaz COGS'!AE11</f>
        <v>16551.245149999999</v>
      </c>
      <c r="AF11" s="50">
        <f>AE11+Ulaz!AF11-'Izlaz COGS'!AF11</f>
        <v>16380.469159999999</v>
      </c>
      <c r="AG11" s="50">
        <f>AF11+Ulaz!AG11-'Izlaz COGS'!AG11</f>
        <v>16256.131099999999</v>
      </c>
      <c r="AH11" s="50">
        <f>AG11+Ulaz!AH11-'Izlaz COGS'!AH11</f>
        <v>16094.821489999998</v>
      </c>
      <c r="AI11" s="50">
        <f>AH11+Ulaz!AI11-'Izlaz COGS'!AI11</f>
        <v>15450.255259999998</v>
      </c>
      <c r="AJ11" s="50">
        <f>AI11+Ulaz!AJ11-'Izlaz COGS'!AJ11</f>
        <v>13578.566209999997</v>
      </c>
      <c r="AK11" s="50">
        <f>AJ11+Ulaz!AK11-'Izlaz COGS'!AK11</f>
        <v>12229.683289999997</v>
      </c>
      <c r="AL11" s="50">
        <f>AK11+Ulaz!AL11-'Izlaz COGS'!AL11</f>
        <v>10640.745169999997</v>
      </c>
      <c r="AM11" s="50">
        <f>AL11+Ulaz!AM11-'Izlaz COGS'!AM11</f>
        <v>9026.1799099999971</v>
      </c>
      <c r="AN11" s="50">
        <f>AM11+Ulaz!AN11-'Izlaz COGS'!AN11</f>
        <v>7272.3174499999968</v>
      </c>
      <c r="AO11" s="50">
        <f>AN11+Ulaz!AO11-'Izlaz COGS'!AO11</f>
        <v>16161.726149999995</v>
      </c>
      <c r="AP11" s="50">
        <f>AO11+Ulaz!AP11-'Izlaz COGS'!AP11</f>
        <v>15653.868869999995</v>
      </c>
      <c r="AQ11" s="50">
        <f>AP11+Ulaz!AQ11-'Izlaz COGS'!AQ11</f>
        <v>15130.330709999995</v>
      </c>
      <c r="AR11" s="50">
        <f>AQ11+Ulaz!AR11-'Izlaz COGS'!AR11</f>
        <v>14683.672709999995</v>
      </c>
      <c r="AS11" s="50">
        <f>AR11+Ulaz!AS11-'Izlaz COGS'!AS11</f>
        <v>14278.538069999995</v>
      </c>
      <c r="AT11" s="50">
        <f>AS11+Ulaz!AT11-'Izlaz COGS'!AT11</f>
        <v>13601.323109999996</v>
      </c>
      <c r="AU11" s="50">
        <f>AT11+Ulaz!AU11-'Izlaz COGS'!AU11</f>
        <v>12589.854149999996</v>
      </c>
      <c r="AV11" s="50">
        <f>AU11+Ulaz!AV11-'Izlaz COGS'!AV11</f>
        <v>11455.777829999995</v>
      </c>
      <c r="AW11" s="50">
        <f>AV11+Ulaz!AW11-'Izlaz COGS'!AW11</f>
        <v>10163.918309999995</v>
      </c>
      <c r="AX11" s="50">
        <f>AW11+Ulaz!AX11-'Izlaz COGS'!AX11</f>
        <v>8979.9251099999965</v>
      </c>
      <c r="AY11" s="50">
        <f>AX11+Ulaz!AY11-'Izlaz COGS'!AY11</f>
        <v>7781.8427699999966</v>
      </c>
      <c r="AZ11" s="50">
        <f>AY11+Ulaz!AZ11-'Izlaz COGS'!AZ11</f>
        <v>7156.6696499999962</v>
      </c>
      <c r="BA11" s="50">
        <f>AZ11+Ulaz!BA11-'Izlaz COGS'!BA11</f>
        <v>6708.8818499999961</v>
      </c>
      <c r="BB11" s="50">
        <f>BA11+Ulaz!BB11-'Izlaz COGS'!BB11</f>
        <v>6219.7739999999958</v>
      </c>
      <c r="BC11" s="50">
        <f>BB11+Ulaz!BC11-'Izlaz COGS'!BC11</f>
        <v>5671.9466999999959</v>
      </c>
    </row>
    <row r="12" spans="1:65" ht="15" customHeight="1" thickBot="1" x14ac:dyDescent="0.35">
      <c r="A12" s="1" t="s">
        <v>3</v>
      </c>
      <c r="B12" s="20" t="s">
        <v>10</v>
      </c>
      <c r="C12" s="85">
        <v>4994.25</v>
      </c>
      <c r="D12" s="29"/>
      <c r="E12" s="86"/>
      <c r="F12" s="86"/>
      <c r="G12" s="86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>
        <f>C12+Ulaz!W12-'Izlaz COGS'!W12</f>
        <v>4561.7328000000007</v>
      </c>
      <c r="X12" s="50">
        <f>W12+Ulaz!X12-'Izlaz COGS'!X12</f>
        <v>4151.3323000000028</v>
      </c>
      <c r="Y12" s="50">
        <f>X12+Ulaz!Y12-'Izlaz COGS'!Y12</f>
        <v>3727.9363500000036</v>
      </c>
      <c r="Z12" s="50">
        <f>Y12+Ulaz!Z12-'Izlaz COGS'!Z12</f>
        <v>3141.6433500000035</v>
      </c>
      <c r="AA12" s="50">
        <f>Z12+Ulaz!AA12-'Izlaz COGS'!AA12</f>
        <v>7457.0688500000033</v>
      </c>
      <c r="AB12" s="50">
        <f>AA12+Ulaz!AB12-'Izlaz COGS'!AB12</f>
        <v>6950.6354000000028</v>
      </c>
      <c r="AC12" s="50">
        <f>AB12+Ulaz!AC12-'Izlaz COGS'!AC12</f>
        <v>6420.2412500000028</v>
      </c>
      <c r="AD12" s="50">
        <f>AC12+Ulaz!AD12-'Izlaz COGS'!AD12</f>
        <v>5952.9167000000025</v>
      </c>
      <c r="AE12" s="50">
        <f>AD12+Ulaz!AE12-'Izlaz COGS'!AE12</f>
        <v>5334.4026500000027</v>
      </c>
      <c r="AF12" s="50">
        <f>AE12+Ulaz!AF12-'Izlaz COGS'!AF12</f>
        <v>4930.3028000000031</v>
      </c>
      <c r="AG12" s="50">
        <f>AF12+Ulaz!AG12-'Izlaz COGS'!AG12</f>
        <v>4550.2847000000029</v>
      </c>
      <c r="AH12" s="50">
        <f>AG12+Ulaz!AH12-'Izlaz COGS'!AH12</f>
        <v>4153.6577000000025</v>
      </c>
      <c r="AI12" s="50">
        <f>AH12+Ulaz!AI12-'Izlaz COGS'!AI12</f>
        <v>3921.8607500000026</v>
      </c>
      <c r="AJ12" s="50">
        <f>AI12+Ulaz!AJ12-'Izlaz COGS'!AJ12</f>
        <v>3674.1017000000024</v>
      </c>
      <c r="AK12" s="50">
        <f>AJ12+Ulaz!AK12-'Izlaz COGS'!AK12</f>
        <v>2720.8802000000023</v>
      </c>
      <c r="AL12" s="50">
        <f>AK12+Ulaz!AL12-'Izlaz COGS'!AL12</f>
        <v>7735.2966000000033</v>
      </c>
      <c r="AM12" s="50">
        <f>AL12+Ulaz!AM12-'Izlaz COGS'!AM12</f>
        <v>7275.1330500000031</v>
      </c>
      <c r="AN12" s="50">
        <f>AM12+Ulaz!AN12-'Izlaz COGS'!AN12</f>
        <v>6867.3914500000028</v>
      </c>
      <c r="AO12" s="50">
        <f>AN12+Ulaz!AO12-'Izlaz COGS'!AO12</f>
        <v>6534.7269500000029</v>
      </c>
      <c r="AP12" s="50">
        <f>AO12+Ulaz!AP12-'Izlaz COGS'!AP12</f>
        <v>6210.6229500000027</v>
      </c>
      <c r="AQ12" s="50">
        <f>AP12+Ulaz!AQ12-'Izlaz COGS'!AQ12</f>
        <v>5929.8217500000028</v>
      </c>
      <c r="AR12" s="50">
        <f>AQ12+Ulaz!AR12-'Izlaz COGS'!AR12</f>
        <v>5543.2517500000031</v>
      </c>
      <c r="AS12" s="50">
        <f>AR12+Ulaz!AS12-'Izlaz COGS'!AS12</f>
        <v>5006.4501500000033</v>
      </c>
      <c r="AT12" s="50">
        <f>AS12+Ulaz!AT12-'Izlaz COGS'!AT12</f>
        <v>12568.898150000005</v>
      </c>
      <c r="AU12" s="50">
        <f>AT12+Ulaz!AU12-'Izlaz COGS'!AU12</f>
        <v>11832.611350000005</v>
      </c>
      <c r="AV12" s="50">
        <f>AU12+Ulaz!AV12-'Izlaz COGS'!AV12</f>
        <v>11341.490550000004</v>
      </c>
      <c r="AW12" s="50">
        <f>AV12+Ulaz!AW12-'Izlaz COGS'!AW12</f>
        <v>10816.845750000004</v>
      </c>
      <c r="AX12" s="50">
        <f>AW12+Ulaz!AX12-'Izlaz COGS'!AX12</f>
        <v>10452.285450000005</v>
      </c>
      <c r="AY12" s="50">
        <f>AX12+Ulaz!AY12-'Izlaz COGS'!AY12</f>
        <v>9226.3594500000054</v>
      </c>
      <c r="AZ12" s="50">
        <f>AY12+Ulaz!AZ12-'Izlaz COGS'!AZ12</f>
        <v>8762.1619500000052</v>
      </c>
      <c r="BA12" s="50">
        <f>AZ12+Ulaz!BA12-'Izlaz COGS'!BA12</f>
        <v>8299.3764500000052</v>
      </c>
      <c r="BB12" s="50">
        <f>BA12+Ulaz!BB12-'Izlaz COGS'!BB12</f>
        <v>7462.5649499999972</v>
      </c>
      <c r="BC12" s="50">
        <f>BB12+Ulaz!BC12-'Izlaz COGS'!BC12</f>
        <v>6953.1671999999971</v>
      </c>
    </row>
    <row r="13" spans="1:65" ht="15" customHeight="1" thickBot="1" x14ac:dyDescent="0.35">
      <c r="A13" s="1" t="s">
        <v>3</v>
      </c>
      <c r="B13" s="20" t="s">
        <v>11</v>
      </c>
      <c r="C13" s="85">
        <v>23220.560000000001</v>
      </c>
      <c r="D13" s="29"/>
      <c r="E13" s="86"/>
      <c r="F13" s="86"/>
      <c r="G13" s="86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>
        <f>C13+Ulaz!W13-'Izlaz COGS'!W13</f>
        <v>21462.147600000011</v>
      </c>
      <c r="X13" s="50">
        <f>W13+Ulaz!X13-'Izlaz COGS'!X13</f>
        <v>18959.11510000001</v>
      </c>
      <c r="Y13" s="50">
        <f>X13+Ulaz!Y13-'Izlaz COGS'!Y13</f>
        <v>46134.793950000007</v>
      </c>
      <c r="Z13" s="50">
        <f>Y13+Ulaz!Z13-'Izlaz COGS'!Z13</f>
        <v>44759.451450000008</v>
      </c>
      <c r="AA13" s="50">
        <f>Z13+Ulaz!AA13-'Izlaz COGS'!AA13</f>
        <v>42952.33830000001</v>
      </c>
      <c r="AB13" s="50">
        <f>AA13+Ulaz!AB13-'Izlaz COGS'!AB13</f>
        <v>41443.406700000007</v>
      </c>
      <c r="AC13" s="50">
        <f>AB13+Ulaz!AC13-'Izlaz COGS'!AC13</f>
        <v>35996.933400000009</v>
      </c>
      <c r="AD13" s="50">
        <f>AC13+Ulaz!AD13-'Izlaz COGS'!AD13</f>
        <v>34790.940150000009</v>
      </c>
      <c r="AE13" s="50">
        <f>AD13+Ulaz!AE13-'Izlaz COGS'!AE13</f>
        <v>32319.829200000011</v>
      </c>
      <c r="AF13" s="50">
        <f>AE13+Ulaz!AF13-'Izlaz COGS'!AF13</f>
        <v>50162.670350000008</v>
      </c>
      <c r="AG13" s="50">
        <f>AF13+Ulaz!AG13-'Izlaz COGS'!AG13</f>
        <v>48335.160050000006</v>
      </c>
      <c r="AH13" s="50">
        <f>AG13+Ulaz!AH13-'Izlaz COGS'!AH13</f>
        <v>42107.758100000014</v>
      </c>
      <c r="AI13" s="50">
        <f>AH13+Ulaz!AI13-'Izlaz COGS'!AI13</f>
        <v>39865.083050000016</v>
      </c>
      <c r="AJ13" s="50">
        <f>AI13+Ulaz!AJ13-'Izlaz COGS'!AJ13</f>
        <v>37495.750700000019</v>
      </c>
      <c r="AK13" s="50">
        <f>AJ13+Ulaz!AK13-'Izlaz COGS'!AK13</f>
        <v>34277.123750000021</v>
      </c>
      <c r="AL13" s="50">
        <f>AK13+Ulaz!AL13-'Izlaz COGS'!AL13</f>
        <v>29348.62325000003</v>
      </c>
      <c r="AM13" s="50">
        <f>AL13+Ulaz!AM13-'Izlaz COGS'!AM13</f>
        <v>51155.15220000004</v>
      </c>
      <c r="AN13" s="50">
        <f>AM13+Ulaz!AN13-'Izlaz COGS'!AN13</f>
        <v>48581.753400000038</v>
      </c>
      <c r="AO13" s="50">
        <f>AN13+Ulaz!AO13-'Izlaz COGS'!AO13</f>
        <v>45622.973100000047</v>
      </c>
      <c r="AP13" s="50">
        <f>AO13+Ulaz!AP13-'Izlaz COGS'!AP13</f>
        <v>42373.720300000045</v>
      </c>
      <c r="AQ13" s="50">
        <f>AP13+Ulaz!AQ13-'Izlaz COGS'!AQ13</f>
        <v>36989.325100000053</v>
      </c>
      <c r="AR13" s="50">
        <f>AQ13+Ulaz!AR13-'Izlaz COGS'!AR13</f>
        <v>33145.189500000051</v>
      </c>
      <c r="AS13" s="50">
        <f>AR13+Ulaz!AS13-'Izlaz COGS'!AS13</f>
        <v>29436.205500000051</v>
      </c>
      <c r="AT13" s="50">
        <f>AS13+Ulaz!AT13-'Izlaz COGS'!AT13</f>
        <v>27257.632700000053</v>
      </c>
      <c r="AU13" s="50">
        <f>AT13+Ulaz!AU13-'Izlaz COGS'!AU13</f>
        <v>39145.253900000054</v>
      </c>
      <c r="AV13" s="50">
        <f>AU13+Ulaz!AV13-'Izlaz COGS'!AV13</f>
        <v>36017.580700000057</v>
      </c>
      <c r="AW13" s="50">
        <f>AV13+Ulaz!AW13-'Izlaz COGS'!AW13</f>
        <v>31622.804700000059</v>
      </c>
      <c r="AX13" s="50">
        <f>AW13+Ulaz!AX13-'Izlaz COGS'!AX13</f>
        <v>29598.728100000069</v>
      </c>
      <c r="AY13" s="50">
        <f>AX13+Ulaz!AY13-'Izlaz COGS'!AY13</f>
        <v>25632.276000000071</v>
      </c>
      <c r="AZ13" s="50">
        <f>AY13+Ulaz!AZ13-'Izlaz COGS'!AZ13</f>
        <v>23790.789600000069</v>
      </c>
      <c r="BA13" s="50">
        <f>AZ13+Ulaz!BA13-'Izlaz COGS'!BA13</f>
        <v>22051.930600000069</v>
      </c>
      <c r="BB13" s="50">
        <f>BA13+Ulaz!BB13-'Izlaz COGS'!BB13</f>
        <v>18386.38885000009</v>
      </c>
      <c r="BC13" s="50">
        <f>BB13+Ulaz!BC13-'Izlaz COGS'!BC13</f>
        <v>15231.4786000001</v>
      </c>
    </row>
    <row r="14" spans="1:65" ht="15" customHeight="1" thickBot="1" x14ac:dyDescent="0.35">
      <c r="A14" s="1" t="s">
        <v>3</v>
      </c>
      <c r="B14" s="20" t="s">
        <v>12</v>
      </c>
      <c r="C14" s="85">
        <v>47231.61</v>
      </c>
      <c r="D14" s="29"/>
      <c r="E14" s="86"/>
      <c r="F14" s="86"/>
      <c r="G14" s="86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>
        <f>C14+Ulaz!W14-'Izlaz COGS'!W14</f>
        <v>58154.13888000002</v>
      </c>
      <c r="X14" s="50">
        <f>W14+Ulaz!X14-'Izlaz COGS'!X14</f>
        <v>63783.820580000036</v>
      </c>
      <c r="Y14" s="50">
        <f>X14+Ulaz!Y14-'Izlaz COGS'!Y14</f>
        <v>61030.270850000037</v>
      </c>
      <c r="Z14" s="50">
        <f>Y14+Ulaz!Z14-'Izlaz COGS'!Z14</f>
        <v>57080.062250000046</v>
      </c>
      <c r="AA14" s="50">
        <f>Z14+Ulaz!AA14-'Izlaz COGS'!AA14</f>
        <v>52769.752730000058</v>
      </c>
      <c r="AB14" s="50">
        <f>AA14+Ulaz!AB14-'Izlaz COGS'!AB14</f>
        <v>49299.66746000007</v>
      </c>
      <c r="AC14" s="50">
        <f>AB14+Ulaz!AC14-'Izlaz COGS'!AC14</f>
        <v>43119.349730000067</v>
      </c>
      <c r="AD14" s="50">
        <f>AC14+Ulaz!AD14-'Izlaz COGS'!AD14</f>
        <v>38869.340120000081</v>
      </c>
      <c r="AE14" s="50">
        <f>AD14+Ulaz!AE14-'Izlaz COGS'!AE14</f>
        <v>51170.571430000091</v>
      </c>
      <c r="AF14" s="50">
        <f>AE14+Ulaz!AF14-'Izlaz COGS'!AF14</f>
        <v>53860.659900000101</v>
      </c>
      <c r="AG14" s="50">
        <f>AF14+Ulaz!AG14-'Izlaz COGS'!AG14</f>
        <v>49203.893940000111</v>
      </c>
      <c r="AH14" s="50">
        <f>AG14+Ulaz!AH14-'Izlaz COGS'!AH14</f>
        <v>40101.290430000088</v>
      </c>
      <c r="AI14" s="50">
        <f>AH14+Ulaz!AI14-'Izlaz COGS'!AI14</f>
        <v>36237.697620000101</v>
      </c>
      <c r="AJ14" s="50">
        <f>AI14+Ulaz!AJ14-'Izlaz COGS'!AJ14</f>
        <v>32077.209750000122</v>
      </c>
      <c r="AK14" s="50">
        <f>AJ14+Ulaz!AK14-'Izlaz COGS'!AK14</f>
        <v>37017.873160000134</v>
      </c>
      <c r="AL14" s="50">
        <f>AK14+Ulaz!AL14-'Izlaz COGS'!AL14</f>
        <v>43074.567560000112</v>
      </c>
      <c r="AM14" s="50">
        <f>AL14+Ulaz!AM14-'Izlaz COGS'!AM14</f>
        <v>37986.332870000122</v>
      </c>
      <c r="AN14" s="50">
        <f>AM14+Ulaz!AN14-'Izlaz COGS'!AN14</f>
        <v>32719.51187000014</v>
      </c>
      <c r="AO14" s="50">
        <f>AN14+Ulaz!AO14-'Izlaz COGS'!AO14</f>
        <v>26341.371290000141</v>
      </c>
      <c r="AP14" s="50">
        <f>AO14+Ulaz!AP14-'Izlaz COGS'!AP14</f>
        <v>21083.38361000015</v>
      </c>
      <c r="AQ14" s="50">
        <f>AP14+Ulaz!AQ14-'Izlaz COGS'!AQ14</f>
        <v>14639.766890000141</v>
      </c>
      <c r="AR14" s="50">
        <f>AQ14+Ulaz!AR14-'Izlaz COGS'!AR14</f>
        <v>17266.359290000149</v>
      </c>
      <c r="AS14" s="50">
        <f>AR14+Ulaz!AS14-'Izlaz COGS'!AS14</f>
        <v>28269.495770000169</v>
      </c>
      <c r="AT14" s="50">
        <f>AS14+Ulaz!AT14-'Izlaz COGS'!AT14</f>
        <v>25205.877770000177</v>
      </c>
      <c r="AU14" s="50">
        <f>AT14+Ulaz!AU14-'Izlaz COGS'!AU14</f>
        <v>21945.869450000187</v>
      </c>
      <c r="AV14" s="50">
        <f>AU14+Ulaz!AV14-'Izlaz COGS'!AV14</f>
        <v>16162.060730000198</v>
      </c>
      <c r="AW14" s="50">
        <f>AV14+Ulaz!AW14-'Izlaz COGS'!AW14</f>
        <v>7884.1708100001779</v>
      </c>
      <c r="AX14" s="50">
        <f>AW14+Ulaz!AX14-'Izlaz COGS'!AX14</f>
        <v>12330.401110000188</v>
      </c>
      <c r="AY14" s="50">
        <f>AX14+Ulaz!AY14-'Izlaz COGS'!AY14</f>
        <v>5229.2499100001678</v>
      </c>
      <c r="AZ14" s="50">
        <f>AY14+Ulaz!AZ14-'Izlaz COGS'!AZ14</f>
        <v>1977.0734500001877</v>
      </c>
      <c r="BA14" s="50">
        <f>AZ14+Ulaz!BA14-'Izlaz COGS'!BA14</f>
        <v>5352.3655000001872</v>
      </c>
      <c r="BB14" s="50">
        <f>BA14+Ulaz!BB14-'Izlaz COGS'!BB14</f>
        <v>1344.7154500002271</v>
      </c>
      <c r="BC14" s="50">
        <f>BB14+Ulaz!BC14-'Izlaz COGS'!BC14</f>
        <v>-1386.4686499997629</v>
      </c>
    </row>
    <row r="15" spans="1:65" ht="15" customHeight="1" thickBot="1" x14ac:dyDescent="0.35">
      <c r="A15" s="1" t="s">
        <v>3</v>
      </c>
      <c r="B15" s="20" t="s">
        <v>13</v>
      </c>
      <c r="C15" s="85">
        <v>1290.8900000000001</v>
      </c>
      <c r="D15" s="29"/>
      <c r="E15" s="86"/>
      <c r="F15" s="86"/>
      <c r="G15" s="86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>
        <f>C15+Ulaz!W15-'Izlaz COGS'!W15</f>
        <v>892.14971000000014</v>
      </c>
      <c r="X15" s="50">
        <f>W15+Ulaz!X15-'Izlaz COGS'!X15</f>
        <v>181.86227250000115</v>
      </c>
      <c r="Y15" s="50">
        <f>X15+Ulaz!Y15-'Izlaz COGS'!Y15</f>
        <v>-51.430142499998851</v>
      </c>
      <c r="Z15" s="50">
        <f>Y15+Ulaz!Z15-'Izlaz COGS'!Z15</f>
        <v>2063.9724825000012</v>
      </c>
      <c r="AA15" s="50">
        <f>Z15+Ulaz!AA15-'Izlaz COGS'!AA15</f>
        <v>1507.0343325000013</v>
      </c>
      <c r="AB15" s="50">
        <f>AA15+Ulaz!AB15-'Izlaz COGS'!AB15</f>
        <v>884.7973500000013</v>
      </c>
      <c r="AC15" s="50">
        <f>AB15+Ulaz!AC15-'Izlaz COGS'!AC15</f>
        <v>462.11288625000128</v>
      </c>
      <c r="AD15" s="50">
        <f>AC15+Ulaz!AD15-'Izlaz COGS'!AD15</f>
        <v>-88.907872499998746</v>
      </c>
      <c r="AE15" s="50">
        <f>AD15+Ulaz!AE15-'Izlaz COGS'!AE15</f>
        <v>1973.3075687500013</v>
      </c>
      <c r="AF15" s="50">
        <f>AE15+Ulaz!AF15-'Izlaz COGS'!AF15</f>
        <v>1541.0234087500014</v>
      </c>
      <c r="AG15" s="50">
        <f>AF15+Ulaz!AG15-'Izlaz COGS'!AG15</f>
        <v>1121.5652350000014</v>
      </c>
      <c r="AH15" s="50">
        <f>AG15+Ulaz!AH15-'Izlaz COGS'!AH15</f>
        <v>815.08252000000141</v>
      </c>
      <c r="AI15" s="50">
        <f>AH15+Ulaz!AI15-'Izlaz COGS'!AI15</f>
        <v>508.05349000000143</v>
      </c>
      <c r="AJ15" s="50">
        <f>AI15+Ulaz!AJ15-'Izlaz COGS'!AJ15</f>
        <v>280.58779000000141</v>
      </c>
      <c r="AK15" s="50">
        <f>AJ15+Ulaz!AK15-'Izlaz COGS'!AK15</f>
        <v>-0.83893249999857744</v>
      </c>
      <c r="AL15" s="50">
        <f>AK15+Ulaz!AL15-'Izlaz COGS'!AL15</f>
        <v>-884.81385124999861</v>
      </c>
      <c r="AM15" s="50">
        <f>AL15+Ulaz!AM15-'Izlaz COGS'!AM15</f>
        <v>-1829.4173187499987</v>
      </c>
      <c r="AN15" s="50">
        <f>AM15+Ulaz!AN15-'Izlaz COGS'!AN15</f>
        <v>1191.0865412500013</v>
      </c>
      <c r="AO15" s="50">
        <f>AN15+Ulaz!AO15-'Izlaz COGS'!AO15</f>
        <v>642.12198875000138</v>
      </c>
      <c r="AP15" s="50">
        <f>AO15+Ulaz!AP15-'Izlaz COGS'!AP15</f>
        <v>202.7664787500014</v>
      </c>
      <c r="AQ15" s="50">
        <f>AP15+Ulaz!AQ15-'Izlaz COGS'!AQ15</f>
        <v>-134.35997124999858</v>
      </c>
      <c r="AR15" s="50">
        <f>AQ15+Ulaz!AR15-'Izlaz COGS'!AR15</f>
        <v>-416.21938124999861</v>
      </c>
      <c r="AS15" s="50">
        <f>AR15+Ulaz!AS15-'Izlaz COGS'!AS15</f>
        <v>-727.67010124999865</v>
      </c>
      <c r="AT15" s="50">
        <f>AS15+Ulaz!AT15-'Izlaz COGS'!AT15</f>
        <v>-968.01688124999862</v>
      </c>
      <c r="AU15" s="50">
        <f>AT15+Ulaz!AU15-'Izlaz COGS'!AU15</f>
        <v>1837.6755787500013</v>
      </c>
      <c r="AV15" s="50">
        <f>AU15+Ulaz!AV15-'Izlaz COGS'!AV15</f>
        <v>1509.8018687500012</v>
      </c>
      <c r="AW15" s="50">
        <f>AV15+Ulaz!AW15-'Izlaz COGS'!AW15</f>
        <v>1248.5304287500012</v>
      </c>
      <c r="AX15" s="50">
        <f>AW15+Ulaz!AX15-'Izlaz COGS'!AX15</f>
        <v>927.56520625000121</v>
      </c>
      <c r="AY15" s="50">
        <f>AX15+Ulaz!AY15-'Izlaz COGS'!AY15</f>
        <v>718.79128375000118</v>
      </c>
      <c r="AZ15" s="50">
        <f>AY15+Ulaz!AZ15-'Izlaz COGS'!AZ15</f>
        <v>316.4747912500012</v>
      </c>
      <c r="BA15" s="50">
        <f>AZ15+Ulaz!BA15-'Izlaz COGS'!BA15</f>
        <v>29.492791250001176</v>
      </c>
      <c r="BB15" s="50">
        <f>BA15+Ulaz!BB15-'Izlaz COGS'!BB15</f>
        <v>-386.9468899999988</v>
      </c>
      <c r="BC15" s="50">
        <f>BB15+Ulaz!BC15-'Izlaz COGS'!BC15</f>
        <v>-689.36427749999882</v>
      </c>
    </row>
    <row r="16" spans="1:65" ht="15" customHeight="1" thickBot="1" x14ac:dyDescent="0.35">
      <c r="A16" s="1" t="s">
        <v>3</v>
      </c>
      <c r="B16" s="20" t="s">
        <v>14</v>
      </c>
      <c r="C16" s="85">
        <v>143250.17000000001</v>
      </c>
      <c r="D16" s="29"/>
      <c r="E16" s="86"/>
      <c r="F16" s="86"/>
      <c r="G16" s="86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>
        <f>C16+Ulaz!W16-'Izlaz COGS'!W16</f>
        <v>116664.97060000012</v>
      </c>
      <c r="X16" s="50">
        <f>W16+Ulaz!X16-'Izlaz COGS'!X16</f>
        <v>89973.21760000012</v>
      </c>
      <c r="Y16" s="50">
        <f>X16+Ulaz!Y16-'Izlaz COGS'!Y16</f>
        <v>68244.767650000125</v>
      </c>
      <c r="Z16" s="50">
        <f>Y16+Ulaz!Z16-'Izlaz COGS'!Z16</f>
        <v>189734.65765000012</v>
      </c>
      <c r="AA16" s="50">
        <f>Z16+Ulaz!AA16-'Izlaz COGS'!AA16</f>
        <v>145871.25460000013</v>
      </c>
      <c r="AB16" s="50">
        <f>AA16+Ulaz!AB16-'Izlaz COGS'!AB16</f>
        <v>115000.73665000012</v>
      </c>
      <c r="AC16" s="50">
        <f>AB16+Ulaz!AC16-'Izlaz COGS'!AC16</f>
        <v>83319.263950000124</v>
      </c>
      <c r="AD16" s="50">
        <f>AC16+Ulaz!AD16-'Izlaz COGS'!AD16</f>
        <v>182754.0947000001</v>
      </c>
      <c r="AE16" s="50">
        <f>AD16+Ulaz!AE16-'Izlaz COGS'!AE16</f>
        <v>138920.4356000002</v>
      </c>
      <c r="AF16" s="50">
        <f>AE16+Ulaz!AF16-'Izlaz COGS'!AF16</f>
        <v>101554.59170000019</v>
      </c>
      <c r="AG16" s="50">
        <f>AF16+Ulaz!AG16-'Izlaz COGS'!AG16</f>
        <v>71553.1433000002</v>
      </c>
      <c r="AH16" s="50">
        <f>AG16+Ulaz!AH16-'Izlaz COGS'!AH16</f>
        <v>155413.94560000021</v>
      </c>
      <c r="AI16" s="50">
        <f>AH16+Ulaz!AI16-'Izlaz COGS'!AI16</f>
        <v>141429.19405000011</v>
      </c>
      <c r="AJ16" s="50">
        <f>AI16+Ulaz!AJ16-'Izlaz COGS'!AJ16</f>
        <v>115657.49425000011</v>
      </c>
      <c r="AK16" s="50">
        <f>AJ16+Ulaz!AK16-'Izlaz COGS'!AK16</f>
        <v>70293.252250000311</v>
      </c>
      <c r="AL16" s="50">
        <f>AK16+Ulaz!AL16-'Izlaz COGS'!AL16</f>
        <v>169560.3870000004</v>
      </c>
      <c r="AM16" s="50">
        <f>AL16+Ulaz!AM16-'Izlaz COGS'!AM16</f>
        <v>140854.75620000041</v>
      </c>
      <c r="AN16" s="50">
        <f>AM16+Ulaz!AN16-'Izlaz COGS'!AN16</f>
        <v>107998.66580000051</v>
      </c>
      <c r="AO16" s="50">
        <f>AN16+Ulaz!AO16-'Izlaz COGS'!AO16</f>
        <v>73283.093300000619</v>
      </c>
      <c r="AP16" s="50">
        <f>AO16+Ulaz!AP16-'Izlaz COGS'!AP16</f>
        <v>32001.616500000622</v>
      </c>
      <c r="AQ16" s="50">
        <f>AP16+Ulaz!AQ16-'Izlaz COGS'!AQ16</f>
        <v>122922.80610000061</v>
      </c>
      <c r="AR16" s="50">
        <f>AQ16+Ulaz!AR16-'Izlaz COGS'!AR16</f>
        <v>89887.166100000613</v>
      </c>
      <c r="AS16" s="50">
        <f>AR16+Ulaz!AS16-'Izlaz COGS'!AS16</f>
        <v>56195.894100000616</v>
      </c>
      <c r="AT16" s="50">
        <f>AS16+Ulaz!AT16-'Izlaz COGS'!AT16</f>
        <v>22929.843300000619</v>
      </c>
      <c r="AU16" s="50">
        <f>AT16+Ulaz!AU16-'Izlaz COGS'!AU16</f>
        <v>-5379.8638999993818</v>
      </c>
      <c r="AV16" s="50">
        <f>AU16+Ulaz!AV16-'Izlaz COGS'!AV16</f>
        <v>140122.43210000062</v>
      </c>
      <c r="AW16" s="50">
        <f>AV16+Ulaz!AW16-'Izlaz COGS'!AW16</f>
        <v>107953.41650000062</v>
      </c>
      <c r="AX16" s="50">
        <f>AW16+Ulaz!AX16-'Izlaz COGS'!AX16</f>
        <v>78669.638600000617</v>
      </c>
      <c r="AY16" s="50">
        <f>AX16+Ulaz!AY16-'Izlaz COGS'!AY16</f>
        <v>45996.21860000072</v>
      </c>
      <c r="AZ16" s="50">
        <f>AY16+Ulaz!AZ16-'Izlaz COGS'!AZ16</f>
        <v>94544.233500000817</v>
      </c>
      <c r="BA16" s="50">
        <f>AZ16+Ulaz!BA16-'Izlaz COGS'!BA16</f>
        <v>69886.494250001022</v>
      </c>
      <c r="BB16" s="50">
        <f>BA16+Ulaz!BB16-'Izlaz COGS'!BB16</f>
        <v>47584.395000001125</v>
      </c>
      <c r="BC16" s="50">
        <f>BB16+Ulaz!BC16-'Izlaz COGS'!BC16</f>
        <v>25147.946250001223</v>
      </c>
    </row>
    <row r="17" spans="1:55" ht="15" customHeight="1" thickBot="1" x14ac:dyDescent="0.35">
      <c r="A17" s="1" t="s">
        <v>3</v>
      </c>
      <c r="B17" s="20" t="s">
        <v>15</v>
      </c>
      <c r="C17" s="85">
        <v>720.68</v>
      </c>
      <c r="D17" s="29"/>
      <c r="E17" s="86"/>
      <c r="F17" s="86"/>
      <c r="G17" s="86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>
        <f>C17+Ulaz!W17-'Izlaz COGS'!W17</f>
        <v>-69.484816000001047</v>
      </c>
      <c r="X17" s="50">
        <f>W17+Ulaz!X17-'Izlaz COGS'!X17</f>
        <v>-706.21037600000204</v>
      </c>
      <c r="Y17" s="50">
        <f>X17+Ulaz!Y17-'Izlaz COGS'!Y17</f>
        <v>-1137.9314160000022</v>
      </c>
      <c r="Z17" s="50">
        <f>Y17+Ulaz!Z17-'Izlaz COGS'!Z17</f>
        <v>-2127.2248960000034</v>
      </c>
      <c r="AA17" s="50">
        <f>Z17+Ulaz!AA17-'Izlaz COGS'!AA17</f>
        <v>5886.9539999999961</v>
      </c>
      <c r="AB17" s="50">
        <f>AA17+Ulaz!AB17-'Izlaz COGS'!AB17</f>
        <v>5228.6258279999965</v>
      </c>
      <c r="AC17" s="50">
        <f>AB17+Ulaz!AC17-'Izlaz COGS'!AC17</f>
        <v>4318.1343959999949</v>
      </c>
      <c r="AD17" s="50">
        <f>AC17+Ulaz!AD17-'Izlaz COGS'!AD17</f>
        <v>3328.492511999993</v>
      </c>
      <c r="AE17" s="50">
        <f>AD17+Ulaz!AE17-'Izlaz COGS'!AE17</f>
        <v>2235.4808999999932</v>
      </c>
      <c r="AF17" s="50">
        <f>AE17+Ulaz!AF17-'Izlaz COGS'!AF17</f>
        <v>1189.0111679999932</v>
      </c>
      <c r="AG17" s="50">
        <f>AF17+Ulaz!AG17-'Izlaz COGS'!AG17</f>
        <v>482.57343599999217</v>
      </c>
      <c r="AH17" s="50">
        <f>AG17+Ulaz!AH17-'Izlaz COGS'!AH17</f>
        <v>-1007.8930800000078</v>
      </c>
      <c r="AI17" s="50">
        <f>AH17+Ulaz!AI17-'Izlaz COGS'!AI17</f>
        <v>-1641.3939480000076</v>
      </c>
      <c r="AJ17" s="50">
        <f>AI17+Ulaz!AJ17-'Izlaz COGS'!AJ17</f>
        <v>-1961.1727920000076</v>
      </c>
      <c r="AK17" s="50">
        <f>AJ17+Ulaz!AK17-'Izlaz COGS'!AK17</f>
        <v>-2831.2296720000086</v>
      </c>
      <c r="AL17" s="50">
        <f>AK17+Ulaz!AL17-'Izlaz COGS'!AL17</f>
        <v>-3981.1753920000083</v>
      </c>
      <c r="AM17" s="50">
        <f>AL17+Ulaz!AM17-'Izlaz COGS'!AM17</f>
        <v>5362.7328639999914</v>
      </c>
      <c r="AN17" s="50">
        <f>AM17+Ulaz!AN17-'Izlaz COGS'!AN17</f>
        <v>4576.4256079999905</v>
      </c>
      <c r="AO17" s="50">
        <f>AN17+Ulaz!AO17-'Izlaz COGS'!AO17</f>
        <v>3635.0508799999893</v>
      </c>
      <c r="AP17" s="50">
        <f>AO17+Ulaz!AP17-'Izlaz COGS'!AP17</f>
        <v>2832.3243839999882</v>
      </c>
      <c r="AQ17" s="50">
        <f>AP17+Ulaz!AQ17-'Izlaz COGS'!AQ17</f>
        <v>1504.3007039999882</v>
      </c>
      <c r="AR17" s="50">
        <f>AQ17+Ulaz!AR17-'Izlaz COGS'!AR17</f>
        <v>1033.4093759999882</v>
      </c>
      <c r="AS17" s="50">
        <f>AR17+Ulaz!AS17-'Izlaz COGS'!AS17</f>
        <v>306.60348799998724</v>
      </c>
      <c r="AT17" s="50">
        <f>AS17+Ulaz!AT17-'Izlaz COGS'!AT17</f>
        <v>-529.6651040000138</v>
      </c>
      <c r="AU17" s="50">
        <f>AT17+Ulaz!AU17-'Izlaz COGS'!AU17</f>
        <v>-1382.0164000000148</v>
      </c>
      <c r="AV17" s="50">
        <f>AU17+Ulaz!AV17-'Izlaz COGS'!AV17</f>
        <v>-1956.4047840000148</v>
      </c>
      <c r="AW17" s="50">
        <f>AV17+Ulaz!AW17-'Izlaz COGS'!AW17</f>
        <v>-2408.5774240000146</v>
      </c>
      <c r="AX17" s="50">
        <f>AW17+Ulaz!AX17-'Izlaz COGS'!AX17</f>
        <v>-2754.1448800000144</v>
      </c>
      <c r="AY17" s="50">
        <f>AX17+Ulaz!AY17-'Izlaz COGS'!AY17</f>
        <v>-3571.8213760000153</v>
      </c>
      <c r="AZ17" s="50">
        <f>AY17+Ulaz!AZ17-'Izlaz COGS'!AZ17</f>
        <v>-3975.9019360000152</v>
      </c>
      <c r="BA17" s="50">
        <f>AZ17+Ulaz!BA17-'Izlaz COGS'!BA17</f>
        <v>-4593.5420960000156</v>
      </c>
      <c r="BB17" s="50">
        <f>BA17+Ulaz!BB17-'Izlaz COGS'!BB17</f>
        <v>-5973.1791560000256</v>
      </c>
      <c r="BC17" s="50">
        <f>BB17+Ulaz!BC17-'Izlaz COGS'!BC17</f>
        <v>-6471.1093760000258</v>
      </c>
    </row>
    <row r="18" spans="1:55" ht="15" customHeight="1" thickBot="1" x14ac:dyDescent="0.35">
      <c r="A18" s="1" t="s">
        <v>3</v>
      </c>
      <c r="B18" s="20" t="s">
        <v>16</v>
      </c>
      <c r="C18" s="85">
        <v>11632.88</v>
      </c>
      <c r="D18" s="29"/>
      <c r="E18" s="86"/>
      <c r="F18" s="86"/>
      <c r="G18" s="86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>
        <f>C18+Ulaz!W18-'Izlaz COGS'!W18</f>
        <v>10325.817127999999</v>
      </c>
      <c r="X18" s="50">
        <f>W18+Ulaz!X18-'Izlaz COGS'!X18</f>
        <v>8680.4279479999987</v>
      </c>
      <c r="Y18" s="50">
        <f>X18+Ulaz!Y18-'Izlaz COGS'!Y18</f>
        <v>22741.911403999999</v>
      </c>
      <c r="Z18" s="50">
        <f>Y18+Ulaz!Z18-'Izlaz COGS'!Z18</f>
        <v>21821.800543999998</v>
      </c>
      <c r="AA18" s="50">
        <f>Z18+Ulaz!AA18-'Izlaz COGS'!AA18</f>
        <v>20280.844555999996</v>
      </c>
      <c r="AB18" s="50">
        <f>AA18+Ulaz!AB18-'Izlaz COGS'!AB18</f>
        <v>20023.195219999998</v>
      </c>
      <c r="AC18" s="50">
        <f>AB18+Ulaz!AC18-'Izlaz COGS'!AC18</f>
        <v>18049.782013999997</v>
      </c>
      <c r="AD18" s="50">
        <f>AC18+Ulaz!AD18-'Izlaz COGS'!AD18</f>
        <v>17329.570675999996</v>
      </c>
      <c r="AE18" s="50">
        <f>AD18+Ulaz!AE18-'Izlaz COGS'!AE18</f>
        <v>16427.563261999996</v>
      </c>
      <c r="AF18" s="50">
        <f>AE18+Ulaz!AF18-'Izlaz COGS'!AF18</f>
        <v>15562.927951999996</v>
      </c>
      <c r="AG18" s="50">
        <f>AF18+Ulaz!AG18-'Izlaz COGS'!AG18</f>
        <v>12923.117701999996</v>
      </c>
      <c r="AH18" s="50">
        <f>AG18+Ulaz!AH18-'Izlaz COGS'!AH18</f>
        <v>10685.968171999995</v>
      </c>
      <c r="AI18" s="50">
        <f>AH18+Ulaz!AI18-'Izlaz COGS'!AI18</f>
        <v>10286.301211999995</v>
      </c>
      <c r="AJ18" s="50">
        <f>AI18+Ulaz!AJ18-'Izlaz COGS'!AJ18</f>
        <v>9396.929959999994</v>
      </c>
      <c r="AK18" s="50">
        <f>AJ18+Ulaz!AK18-'Izlaz COGS'!AK18</f>
        <v>8853.1508779999931</v>
      </c>
      <c r="AL18" s="50">
        <f>AK18+Ulaz!AL18-'Izlaz COGS'!AL18</f>
        <v>7895.0104639999936</v>
      </c>
      <c r="AM18" s="50">
        <f>AL18+Ulaz!AM18-'Izlaz COGS'!AM18</f>
        <v>7288.9611739999937</v>
      </c>
      <c r="AN18" s="50">
        <f>AM18+Ulaz!AN18-'Izlaz COGS'!AN18</f>
        <v>6369.0021619999943</v>
      </c>
      <c r="AO18" s="50">
        <f>AN18+Ulaz!AO18-'Izlaz COGS'!AO18</f>
        <v>5263.1132659999948</v>
      </c>
      <c r="AP18" s="50">
        <f>AO18+Ulaz!AP18-'Izlaz COGS'!AP18</f>
        <v>4537.9174579999963</v>
      </c>
      <c r="AQ18" s="50">
        <f>AP18+Ulaz!AQ18-'Izlaz COGS'!AQ18</f>
        <v>29752.013473999996</v>
      </c>
      <c r="AR18" s="50">
        <f>AQ18+Ulaz!AR18-'Izlaz COGS'!AR18</f>
        <v>28973.536081999995</v>
      </c>
      <c r="AS18" s="50">
        <f>AR18+Ulaz!AS18-'Izlaz COGS'!AS18</f>
        <v>27860.573617999995</v>
      </c>
      <c r="AT18" s="50">
        <f>AS18+Ulaz!AT18-'Izlaz COGS'!AT18</f>
        <v>26880.282673999995</v>
      </c>
      <c r="AU18" s="50">
        <f>AT18+Ulaz!AU18-'Izlaz COGS'!AU18</f>
        <v>25868.133025999996</v>
      </c>
      <c r="AV18" s="50">
        <f>AU18+Ulaz!AV18-'Izlaz COGS'!AV18</f>
        <v>25112.444065999996</v>
      </c>
      <c r="AW18" s="50">
        <f>AV18+Ulaz!AW18-'Izlaz COGS'!AW18</f>
        <v>23794.059985999997</v>
      </c>
      <c r="AX18" s="50">
        <f>AW18+Ulaz!AX18-'Izlaz COGS'!AX18</f>
        <v>22924.880089999999</v>
      </c>
      <c r="AY18" s="50">
        <f>AX18+Ulaz!AY18-'Izlaz COGS'!AY18</f>
        <v>21624.420877999997</v>
      </c>
      <c r="AZ18" s="50">
        <f>AY18+Ulaz!AZ18-'Izlaz COGS'!AZ18</f>
        <v>20743.792765999995</v>
      </c>
      <c r="BA18" s="50">
        <f>AZ18+Ulaz!BA18-'Izlaz COGS'!BA18</f>
        <v>20196.955285999997</v>
      </c>
      <c r="BB18" s="50">
        <f>BA18+Ulaz!BB18-'Izlaz COGS'!BB18</f>
        <v>18716.501815999996</v>
      </c>
      <c r="BC18" s="50">
        <f>BB18+Ulaz!BC18-'Izlaz COGS'!BC18</f>
        <v>18318.543415999997</v>
      </c>
    </row>
    <row r="19" spans="1:55" ht="15" customHeight="1" thickBot="1" x14ac:dyDescent="0.35">
      <c r="A19" s="1" t="s">
        <v>3</v>
      </c>
      <c r="B19" s="20" t="s">
        <v>17</v>
      </c>
      <c r="C19" s="85">
        <v>956.13</v>
      </c>
      <c r="D19" s="29"/>
      <c r="E19" s="86"/>
      <c r="F19" s="86"/>
      <c r="G19" s="86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>
        <f>C19+Ulaz!W19-'Izlaz COGS'!W19</f>
        <v>956.13</v>
      </c>
      <c r="X19" s="50">
        <f>W19+Ulaz!X19-'Izlaz COGS'!X19</f>
        <v>956.13</v>
      </c>
      <c r="Y19" s="50">
        <f>X19+Ulaz!Y19-'Izlaz COGS'!Y19</f>
        <v>956.13</v>
      </c>
      <c r="Z19" s="50">
        <f>Y19+Ulaz!Z19-'Izlaz COGS'!Z19</f>
        <v>956.13</v>
      </c>
      <c r="AA19" s="50">
        <f>Z19+Ulaz!AA19-'Izlaz COGS'!AA19</f>
        <v>956.13</v>
      </c>
      <c r="AB19" s="50">
        <f>AA19+Ulaz!AB19-'Izlaz COGS'!AB19</f>
        <v>956.13</v>
      </c>
      <c r="AC19" s="50">
        <f>AB19+Ulaz!AC19-'Izlaz COGS'!AC19</f>
        <v>956.13</v>
      </c>
      <c r="AD19" s="50">
        <f>AC19+Ulaz!AD19-'Izlaz COGS'!AD19</f>
        <v>956.13</v>
      </c>
      <c r="AE19" s="50">
        <f>AD19+Ulaz!AE19-'Izlaz COGS'!AE19</f>
        <v>956.13</v>
      </c>
      <c r="AF19" s="50">
        <f>AE19+Ulaz!AF19-'Izlaz COGS'!AF19</f>
        <v>956.13</v>
      </c>
      <c r="AG19" s="50">
        <f>AF19+Ulaz!AG19-'Izlaz COGS'!AG19</f>
        <v>956.13</v>
      </c>
      <c r="AH19" s="50">
        <f>AG19+Ulaz!AH19-'Izlaz COGS'!AH19</f>
        <v>956.13</v>
      </c>
      <c r="AI19" s="50">
        <f>AH19+Ulaz!AI19-'Izlaz COGS'!AI19</f>
        <v>956.13</v>
      </c>
      <c r="AJ19" s="50">
        <f>AI19+Ulaz!AJ19-'Izlaz COGS'!AJ19</f>
        <v>956.13</v>
      </c>
      <c r="AK19" s="50">
        <f>AJ19+Ulaz!AK19-'Izlaz COGS'!AK19</f>
        <v>956.13</v>
      </c>
      <c r="AL19" s="50">
        <f>AK19+Ulaz!AL19-'Izlaz COGS'!AL19</f>
        <v>956.13</v>
      </c>
      <c r="AM19" s="50">
        <f>AL19+Ulaz!AM19-'Izlaz COGS'!AM19</f>
        <v>956.13</v>
      </c>
      <c r="AN19" s="50">
        <f>AM19+Ulaz!AN19-'Izlaz COGS'!AN19</f>
        <v>956.13</v>
      </c>
      <c r="AO19" s="50">
        <f>AN19+Ulaz!AO19-'Izlaz COGS'!AO19</f>
        <v>956.13</v>
      </c>
      <c r="AP19" s="50">
        <f>AO19+Ulaz!AP19-'Izlaz COGS'!AP19</f>
        <v>956.13</v>
      </c>
      <c r="AQ19" s="50">
        <f>AP19+Ulaz!AQ19-'Izlaz COGS'!AQ19</f>
        <v>956.13</v>
      </c>
      <c r="AR19" s="50">
        <f>AQ19+Ulaz!AR19-'Izlaz COGS'!AR19</f>
        <v>956.13</v>
      </c>
      <c r="AS19" s="50">
        <f>AR19+Ulaz!AS19-'Izlaz COGS'!AS19</f>
        <v>956.13</v>
      </c>
      <c r="AT19" s="50">
        <f>AS19+Ulaz!AT19-'Izlaz COGS'!AT19</f>
        <v>956.13</v>
      </c>
      <c r="AU19" s="50">
        <f>AT19+Ulaz!AU19-'Izlaz COGS'!AU19</f>
        <v>956.13</v>
      </c>
      <c r="AV19" s="50">
        <f>AU19+Ulaz!AV19-'Izlaz COGS'!AV19</f>
        <v>956.13</v>
      </c>
      <c r="AW19" s="50">
        <f>AV19+Ulaz!AW19-'Izlaz COGS'!AW19</f>
        <v>956.13</v>
      </c>
      <c r="AX19" s="50">
        <f>AW19+Ulaz!AX19-'Izlaz COGS'!AX19</f>
        <v>956.13</v>
      </c>
      <c r="AY19" s="50">
        <f>AX19+Ulaz!AY19-'Izlaz COGS'!AY19</f>
        <v>956.13</v>
      </c>
      <c r="AZ19" s="50">
        <f>AY19+Ulaz!AZ19-'Izlaz COGS'!AZ19</f>
        <v>956.13</v>
      </c>
      <c r="BA19" s="50">
        <f>AZ19+Ulaz!BA19-'Izlaz COGS'!BA19</f>
        <v>956.13</v>
      </c>
      <c r="BB19" s="50">
        <f>BA19+Ulaz!BB19-'Izlaz COGS'!BB19</f>
        <v>956.13</v>
      </c>
      <c r="BC19" s="50">
        <f>BB19+Ulaz!BC19-'Izlaz COGS'!BC19</f>
        <v>956.13</v>
      </c>
    </row>
    <row r="20" spans="1:55" ht="15" customHeight="1" thickBot="1" x14ac:dyDescent="0.35">
      <c r="A20" s="1" t="s">
        <v>3</v>
      </c>
      <c r="B20" s="20" t="s">
        <v>18</v>
      </c>
      <c r="C20" s="85">
        <v>255436.75</v>
      </c>
      <c r="D20" s="29"/>
      <c r="E20" s="86"/>
      <c r="F20" s="86"/>
      <c r="G20" s="86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>
        <f>C20+Ulaz!W20-'Izlaz COGS'!W20</f>
        <v>263562.42</v>
      </c>
      <c r="X20" s="50">
        <f>W20+Ulaz!X20-'Izlaz COGS'!X20</f>
        <v>274848.95999999996</v>
      </c>
      <c r="Y20" s="50">
        <f>X20+Ulaz!Y20-'Izlaz COGS'!Y20</f>
        <v>273534.64999999997</v>
      </c>
      <c r="Z20" s="50">
        <f>Y20+Ulaz!Z20-'Izlaz COGS'!Z20</f>
        <v>248848.68999999997</v>
      </c>
      <c r="AA20" s="50">
        <f>Z20+Ulaz!AA20-'Izlaz COGS'!AA20</f>
        <v>277445.67999999993</v>
      </c>
      <c r="AB20" s="50">
        <f>AA20+Ulaz!AB20-'Izlaz COGS'!AB20</f>
        <v>284103.35999999981</v>
      </c>
      <c r="AC20" s="50">
        <f>AB20+Ulaz!AC20-'Izlaz COGS'!AC20</f>
        <v>301183.57999999973</v>
      </c>
      <c r="AD20" s="50">
        <f>AC20+Ulaz!AD20-'Izlaz COGS'!AD20</f>
        <v>300863.2999999997</v>
      </c>
      <c r="AE20" s="50">
        <f>AD20+Ulaz!AE20-'Izlaz COGS'!AE20</f>
        <v>288279.09999999969</v>
      </c>
      <c r="AF20" s="50">
        <f>AE20+Ulaz!AF20-'Izlaz COGS'!AF20</f>
        <v>308703.0099999996</v>
      </c>
      <c r="AG20" s="50">
        <f>AF20+Ulaz!AG20-'Izlaz COGS'!AG20</f>
        <v>326558.5299999995</v>
      </c>
      <c r="AH20" s="50">
        <f>AG20+Ulaz!AH20-'Izlaz COGS'!AH20</f>
        <v>329185.46999999939</v>
      </c>
      <c r="AI20" s="50">
        <f>AH20+Ulaz!AI20-'Izlaz COGS'!AI20</f>
        <v>310547.91999999929</v>
      </c>
      <c r="AJ20" s="50">
        <f>AI20+Ulaz!AJ20-'Izlaz COGS'!AJ20</f>
        <v>292482.22999999917</v>
      </c>
      <c r="AK20" s="50">
        <f>AJ20+Ulaz!AK20-'Izlaz COGS'!AK20</f>
        <v>302048.01999999915</v>
      </c>
      <c r="AL20" s="50">
        <f>AK20+Ulaz!AL20-'Izlaz COGS'!AL20</f>
        <v>319985.68999999913</v>
      </c>
      <c r="AM20" s="50">
        <f>AL20+Ulaz!AM20-'Izlaz COGS'!AM20</f>
        <v>308987.86999999912</v>
      </c>
      <c r="AN20" s="50">
        <f>AM20+Ulaz!AN20-'Izlaz COGS'!AN20</f>
        <v>293982.19999999914</v>
      </c>
      <c r="AO20" s="50">
        <f>AN20+Ulaz!AO20-'Izlaz COGS'!AO20</f>
        <v>275506.21999999916</v>
      </c>
      <c r="AP20" s="50">
        <f>AO20+Ulaz!AP20-'Izlaz COGS'!AP20</f>
        <v>279974.63999999914</v>
      </c>
      <c r="AQ20" s="50">
        <f>AP20+Ulaz!AQ20-'Izlaz COGS'!AQ20</f>
        <v>290557.13999999914</v>
      </c>
      <c r="AR20" s="50">
        <f>AQ20+Ulaz!AR20-'Izlaz COGS'!AR20</f>
        <v>278697.75999999914</v>
      </c>
      <c r="AS20" s="50">
        <f>AR20+Ulaz!AS20-'Izlaz COGS'!AS20</f>
        <v>268600.86999999912</v>
      </c>
      <c r="AT20" s="50">
        <f>AS20+Ulaz!AT20-'Izlaz COGS'!AT20</f>
        <v>287627.51999999915</v>
      </c>
      <c r="AU20" s="50">
        <f>AT20+Ulaz!AU20-'Izlaz COGS'!AU20</f>
        <v>293946.40999999916</v>
      </c>
      <c r="AV20" s="50">
        <f>AU20+Ulaz!AV20-'Izlaz COGS'!AV20</f>
        <v>306601.56999999913</v>
      </c>
      <c r="AW20" s="50">
        <f>AV20+Ulaz!AW20-'Izlaz COGS'!AW20</f>
        <v>294127.22999999911</v>
      </c>
      <c r="AX20" s="50">
        <f>AW20+Ulaz!AX20-'Izlaz COGS'!AX20</f>
        <v>277020.87999999913</v>
      </c>
      <c r="AY20" s="50">
        <f>AX20+Ulaz!AY20-'Izlaz COGS'!AY20</f>
        <v>255366.45999999915</v>
      </c>
      <c r="AZ20" s="50">
        <f>AY20+Ulaz!AZ20-'Izlaz COGS'!AZ20</f>
        <v>237713.57999999914</v>
      </c>
      <c r="BA20" s="50">
        <f>AZ20+Ulaz!BA20-'Izlaz COGS'!BA20</f>
        <v>226399.45799999914</v>
      </c>
      <c r="BB20" s="50">
        <f>BA20+Ulaz!BB20-'Izlaz COGS'!BB20</f>
        <v>203803.45799999914</v>
      </c>
      <c r="BC20" s="50">
        <f>BB20+Ulaz!BC20-'Izlaz COGS'!BC20</f>
        <v>194062.91949999915</v>
      </c>
    </row>
    <row r="21" spans="1:55" ht="15" customHeight="1" thickBot="1" x14ac:dyDescent="0.35">
      <c r="A21" s="1" t="s">
        <v>3</v>
      </c>
      <c r="B21" s="20" t="s">
        <v>19</v>
      </c>
      <c r="C21" s="85">
        <v>17016.419999999998</v>
      </c>
      <c r="D21" s="29"/>
      <c r="E21" s="86"/>
      <c r="F21" s="86"/>
      <c r="G21" s="86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>
        <f>C21+Ulaz!W21-'Izlaz COGS'!W21</f>
        <v>33036.024170999997</v>
      </c>
      <c r="X21" s="50">
        <f>W21+Ulaz!X21-'Izlaz COGS'!X21</f>
        <v>30462.346768499996</v>
      </c>
      <c r="Y21" s="50">
        <f>X21+Ulaz!Y21-'Izlaz COGS'!Y21</f>
        <v>29158.828676249996</v>
      </c>
      <c r="Z21" s="50">
        <f>Y21+Ulaz!Z21-'Izlaz COGS'!Z21</f>
        <v>28137.276948749997</v>
      </c>
      <c r="AA21" s="50">
        <f>Z21+Ulaz!AA21-'Izlaz COGS'!AA21</f>
        <v>25996.529181749996</v>
      </c>
      <c r="AB21" s="50">
        <f>AA21+Ulaz!AB21-'Izlaz COGS'!AB21</f>
        <v>24061.163363249998</v>
      </c>
      <c r="AC21" s="50">
        <f>AB21+Ulaz!AC21-'Izlaz COGS'!AC21</f>
        <v>20711.622810749999</v>
      </c>
      <c r="AD21" s="50">
        <f>AC21+Ulaz!AD21-'Izlaz COGS'!AD21</f>
        <v>19125.428797500001</v>
      </c>
      <c r="AE21" s="50">
        <f>AD21+Ulaz!AE21-'Izlaz COGS'!AE21</f>
        <v>17070.08417925</v>
      </c>
      <c r="AF21" s="50">
        <f>AE21+Ulaz!AF21-'Izlaz COGS'!AF21</f>
        <v>30059.022260999998</v>
      </c>
      <c r="AG21" s="50">
        <f>AF21+Ulaz!AG21-'Izlaz COGS'!AG21</f>
        <v>28414.621098749998</v>
      </c>
      <c r="AH21" s="50">
        <f>AG21+Ulaz!AH21-'Izlaz COGS'!AH21</f>
        <v>24084.523384499997</v>
      </c>
      <c r="AI21" s="50">
        <f>AH21+Ulaz!AI21-'Izlaz COGS'!AI21</f>
        <v>22579.157599499995</v>
      </c>
      <c r="AJ21" s="50">
        <f>AI21+Ulaz!AJ21-'Izlaz COGS'!AJ21</f>
        <v>21082.070219249996</v>
      </c>
      <c r="AK21" s="50">
        <f>AJ21+Ulaz!AK21-'Izlaz COGS'!AK21</f>
        <v>19216.267857749997</v>
      </c>
      <c r="AL21" s="50">
        <f>AK21+Ulaz!AL21-'Izlaz COGS'!AL21</f>
        <v>14518.377718499996</v>
      </c>
      <c r="AM21" s="50">
        <f>AL21+Ulaz!AM21-'Izlaz COGS'!AM21</f>
        <v>12277.045760249996</v>
      </c>
      <c r="AN21" s="50">
        <f>AM21+Ulaz!AN21-'Izlaz COGS'!AN21</f>
        <v>29973.966646249995</v>
      </c>
      <c r="AO21" s="50">
        <f>AN21+Ulaz!AO21-'Izlaz COGS'!AO21</f>
        <v>27118.018768249996</v>
      </c>
      <c r="AP21" s="50">
        <f>AO21+Ulaz!AP21-'Izlaz COGS'!AP21</f>
        <v>24385.165720249996</v>
      </c>
      <c r="AQ21" s="50">
        <f>AP21+Ulaz!AQ21-'Izlaz COGS'!AQ21</f>
        <v>18168.707044249986</v>
      </c>
      <c r="AR21" s="50">
        <f>AQ21+Ulaz!AR21-'Izlaz COGS'!AR21</f>
        <v>16439.838868249986</v>
      </c>
      <c r="AS21" s="50">
        <f>AR21+Ulaz!AS21-'Izlaz COGS'!AS21</f>
        <v>30500.679490249986</v>
      </c>
      <c r="AT21" s="50">
        <f>AS21+Ulaz!AT21-'Izlaz COGS'!AT21</f>
        <v>28625.379352249987</v>
      </c>
      <c r="AU21" s="50">
        <f>AT21+Ulaz!AU21-'Izlaz COGS'!AU21</f>
        <v>25719.100852249987</v>
      </c>
      <c r="AV21" s="50">
        <f>AU21+Ulaz!AV21-'Izlaz COGS'!AV21</f>
        <v>23523.992716249977</v>
      </c>
      <c r="AW21" s="50">
        <f>AV21+Ulaz!AW21-'Izlaz COGS'!AW21</f>
        <v>19683.665338249979</v>
      </c>
      <c r="AX21" s="50">
        <f>AW21+Ulaz!AX21-'Izlaz COGS'!AX21</f>
        <v>16900.08932224998</v>
      </c>
      <c r="AY21" s="50">
        <f>AX21+Ulaz!AY21-'Izlaz COGS'!AY21</f>
        <v>13023.16673374998</v>
      </c>
      <c r="AZ21" s="50">
        <f>AY21+Ulaz!AZ21-'Izlaz COGS'!AZ21</f>
        <v>11906.332118749981</v>
      </c>
      <c r="BA21" s="50">
        <f>AZ21+Ulaz!BA21-'Izlaz COGS'!BA21</f>
        <v>8629.2813237499904</v>
      </c>
      <c r="BB21" s="50">
        <f>BA21+Ulaz!BB21-'Izlaz COGS'!BB21</f>
        <v>6238.9298262499806</v>
      </c>
      <c r="BC21" s="50">
        <f>BB21+Ulaz!BC21-'Izlaz COGS'!BC21</f>
        <v>1603.4989549999909</v>
      </c>
    </row>
    <row r="22" spans="1:55" ht="15" customHeight="1" thickBot="1" x14ac:dyDescent="0.35">
      <c r="A22" s="1" t="s">
        <v>3</v>
      </c>
      <c r="B22" s="20" t="s">
        <v>20</v>
      </c>
      <c r="C22" s="85">
        <v>10797.33</v>
      </c>
      <c r="D22" s="29"/>
      <c r="E22" s="86"/>
      <c r="F22" s="86"/>
      <c r="G22" s="86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>
        <f>C22+Ulaz!W22-'Izlaz COGS'!W22</f>
        <v>8139.0023999999994</v>
      </c>
      <c r="X22" s="50">
        <f>W22+Ulaz!X22-'Izlaz COGS'!X22</f>
        <v>6797.5158999999994</v>
      </c>
      <c r="Y22" s="50">
        <f>X22+Ulaz!Y22-'Izlaz COGS'!Y22</f>
        <v>1787.177099999999</v>
      </c>
      <c r="Z22" s="50">
        <f>Y22+Ulaz!Z22-'Izlaz COGS'!Z22</f>
        <v>574.60559999999896</v>
      </c>
      <c r="AA22" s="50">
        <f>Z22+Ulaz!AA22-'Izlaz COGS'!AA22</f>
        <v>13728.896999999999</v>
      </c>
      <c r="AB22" s="50">
        <f>AA22+Ulaz!AB22-'Izlaz COGS'!AB22</f>
        <v>12800.923499999997</v>
      </c>
      <c r="AC22" s="50">
        <f>AB22+Ulaz!AC22-'Izlaz COGS'!AC22</f>
        <v>10063.277249999997</v>
      </c>
      <c r="AD22" s="50">
        <f>AC22+Ulaz!AD22-'Izlaz COGS'!AD22</f>
        <v>8106.4762499999979</v>
      </c>
      <c r="AE22" s="50">
        <f>AD22+Ulaz!AE22-'Izlaz COGS'!AE22</f>
        <v>7122.0235499999962</v>
      </c>
      <c r="AF22" s="50">
        <f>AE22+Ulaz!AF22-'Izlaz COGS'!AF22</f>
        <v>6664.7705999999962</v>
      </c>
      <c r="AG22" s="50">
        <f>AF22+Ulaz!AG22-'Izlaz COGS'!AG22</f>
        <v>4704.4006499999959</v>
      </c>
      <c r="AH22" s="50">
        <f>AG22+Ulaz!AH22-'Izlaz COGS'!AH22</f>
        <v>15252.788099999996</v>
      </c>
      <c r="AI22" s="50">
        <f>AH22+Ulaz!AI22-'Izlaz COGS'!AI22</f>
        <v>14476.778249999996</v>
      </c>
      <c r="AJ22" s="50">
        <f>AI22+Ulaz!AJ22-'Izlaz COGS'!AJ22</f>
        <v>13413.127199999995</v>
      </c>
      <c r="AK22" s="50">
        <f>AJ22+Ulaz!AK22-'Izlaz COGS'!AK22</f>
        <v>11419.758899999995</v>
      </c>
      <c r="AL22" s="50">
        <f>AK22+Ulaz!AL22-'Izlaz COGS'!AL22</f>
        <v>7106.9195999999956</v>
      </c>
      <c r="AM22" s="50">
        <f>AL22+Ulaz!AM22-'Izlaz COGS'!AM22</f>
        <v>20882.931449999993</v>
      </c>
      <c r="AN22" s="50">
        <f>AM22+Ulaz!AN22-'Izlaz COGS'!AN22</f>
        <v>19278.942349999994</v>
      </c>
      <c r="AO22" s="50">
        <f>AN22+Ulaz!AO22-'Izlaz COGS'!AO22</f>
        <v>17229.369649999993</v>
      </c>
      <c r="AP22" s="50">
        <f>AO22+Ulaz!AP22-'Izlaz COGS'!AP22</f>
        <v>15399.365249999993</v>
      </c>
      <c r="AQ22" s="50">
        <f>AP22+Ulaz!AQ22-'Izlaz COGS'!AQ22</f>
        <v>12136.180849999993</v>
      </c>
      <c r="AR22" s="50">
        <f>AQ22+Ulaz!AR22-'Izlaz COGS'!AR22</f>
        <v>11014.901649999993</v>
      </c>
      <c r="AS22" s="50">
        <f>AR22+Ulaz!AS22-'Izlaz COGS'!AS22</f>
        <v>9673.1760499999928</v>
      </c>
      <c r="AT22" s="50">
        <f>AS22+Ulaz!AT22-'Izlaz COGS'!AT22</f>
        <v>8595.9884499999935</v>
      </c>
      <c r="AU22" s="50">
        <f>AT22+Ulaz!AU22-'Izlaz COGS'!AU22</f>
        <v>5583.6192499999934</v>
      </c>
      <c r="AV22" s="50">
        <f>AU22+Ulaz!AV22-'Izlaz COGS'!AV22</f>
        <v>19136.983249999994</v>
      </c>
      <c r="AW22" s="50">
        <f>AV22+Ulaz!AW22-'Izlaz COGS'!AW22</f>
        <v>17760.051649999994</v>
      </c>
      <c r="AX22" s="50">
        <f>AW22+Ulaz!AX22-'Izlaz COGS'!AX22</f>
        <v>17024.765149999996</v>
      </c>
      <c r="AY22" s="50">
        <f>AX22+Ulaz!AY22-'Izlaz COGS'!AY22</f>
        <v>14745.429649999995</v>
      </c>
      <c r="AZ22" s="50">
        <f>AY22+Ulaz!AZ22-'Izlaz COGS'!AZ22</f>
        <v>14185.795249999994</v>
      </c>
      <c r="BA22" s="50">
        <f>AZ22+Ulaz!BA22-'Izlaz COGS'!BA22</f>
        <v>13493.120999999996</v>
      </c>
      <c r="BB22" s="50">
        <f>BA22+Ulaz!BB22-'Izlaz COGS'!BB22</f>
        <v>11321.133500000005</v>
      </c>
      <c r="BC22" s="50">
        <f>BB22+Ulaz!BC22-'Izlaz COGS'!BC22</f>
        <v>10463.078000000009</v>
      </c>
    </row>
    <row r="23" spans="1:55" ht="15" customHeight="1" thickBot="1" x14ac:dyDescent="0.35">
      <c r="A23" s="1" t="s">
        <v>3</v>
      </c>
      <c r="B23" s="20" t="s">
        <v>21</v>
      </c>
      <c r="C23" s="85">
        <v>24859.51</v>
      </c>
      <c r="D23" s="29"/>
      <c r="E23" s="86"/>
      <c r="F23" s="86"/>
      <c r="G23" s="86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>
        <f>C23+Ulaz!W23-'Izlaz COGS'!W23</f>
        <v>21826.032999999999</v>
      </c>
      <c r="X23" s="50">
        <f>W23+Ulaz!X23-'Izlaz COGS'!X23</f>
        <v>19043.089</v>
      </c>
      <c r="Y23" s="50">
        <f>X23+Ulaz!Y23-'Izlaz COGS'!Y23</f>
        <v>18575.71</v>
      </c>
      <c r="Z23" s="50">
        <f>Y23+Ulaz!Z23-'Izlaz COGS'!Z23</f>
        <v>16627.344999999998</v>
      </c>
      <c r="AA23" s="50">
        <f>Z23+Ulaz!AA23-'Izlaz COGS'!AA23</f>
        <v>13423.263999999997</v>
      </c>
      <c r="AB23" s="50">
        <f>AA23+Ulaz!AB23-'Izlaz COGS'!AB23</f>
        <v>30762.557999999997</v>
      </c>
      <c r="AC23" s="50">
        <f>AB23+Ulaz!AC23-'Izlaz COGS'!AC23</f>
        <v>28458.494999999995</v>
      </c>
      <c r="AD23" s="50">
        <f>AC23+Ulaz!AD23-'Izlaz COGS'!AD23</f>
        <v>26306.567999999996</v>
      </c>
      <c r="AE23" s="50">
        <f>AD23+Ulaz!AE23-'Izlaz COGS'!AE23</f>
        <v>22630.563000000006</v>
      </c>
      <c r="AF23" s="50">
        <f>AE23+Ulaz!AF23-'Izlaz COGS'!AF23</f>
        <v>19963.494000000006</v>
      </c>
      <c r="AG23" s="50">
        <f>AF23+Ulaz!AG23-'Izlaz COGS'!AG23</f>
        <v>16983.981000000007</v>
      </c>
      <c r="AH23" s="50">
        <f>AG23+Ulaz!AH23-'Izlaz COGS'!AH23</f>
        <v>14068.548000000006</v>
      </c>
      <c r="AI23" s="50">
        <f>AH23+Ulaz!AI23-'Izlaz COGS'!AI23</f>
        <v>32018.807000000008</v>
      </c>
      <c r="AJ23" s="50">
        <f>AI23+Ulaz!AJ23-'Izlaz COGS'!AJ23</f>
        <v>30103.805000000008</v>
      </c>
      <c r="AK23" s="50">
        <f>AJ23+Ulaz!AK23-'Izlaz COGS'!AK23</f>
        <v>28504.289000000008</v>
      </c>
      <c r="AL23" s="50">
        <f>AK23+Ulaz!AL23-'Izlaz COGS'!AL23</f>
        <v>25368.266000000018</v>
      </c>
      <c r="AM23" s="50">
        <f>AL23+Ulaz!AM23-'Izlaz COGS'!AM23</f>
        <v>22818.584000000017</v>
      </c>
      <c r="AN23" s="50">
        <f>AM23+Ulaz!AN23-'Izlaz COGS'!AN23</f>
        <v>20529.875000000018</v>
      </c>
      <c r="AO23" s="50">
        <f>AN23+Ulaz!AO23-'Izlaz COGS'!AO23</f>
        <v>38111.233000000015</v>
      </c>
      <c r="AP23" s="50">
        <f>AO23+Ulaz!AP23-'Izlaz COGS'!AP23</f>
        <v>35158.963000000025</v>
      </c>
      <c r="AQ23" s="50">
        <f>AP23+Ulaz!AQ23-'Izlaz COGS'!AQ23</f>
        <v>33148.003000000026</v>
      </c>
      <c r="AR23" s="50">
        <f>AQ23+Ulaz!AR23-'Izlaz COGS'!AR23</f>
        <v>31507.078000000027</v>
      </c>
      <c r="AS23" s="50">
        <f>AR23+Ulaz!AS23-'Izlaz COGS'!AS23</f>
        <v>30257.725000000028</v>
      </c>
      <c r="AT23" s="50">
        <f>AS23+Ulaz!AT23-'Izlaz COGS'!AT23</f>
        <v>28320.007000000027</v>
      </c>
      <c r="AU23" s="50">
        <f>AT23+Ulaz!AU23-'Izlaz COGS'!AU23</f>
        <v>25984.462000000029</v>
      </c>
      <c r="AV23" s="50">
        <f>AU23+Ulaz!AV23-'Izlaz COGS'!AV23</f>
        <v>24250.70200000003</v>
      </c>
      <c r="AW23" s="50">
        <f>AV23+Ulaz!AW23-'Izlaz COGS'!AW23</f>
        <v>22284.20200000003</v>
      </c>
      <c r="AX23" s="50">
        <f>AW23+Ulaz!AX23-'Izlaz COGS'!AX23</f>
        <v>20804.296000000031</v>
      </c>
      <c r="AY23" s="50">
        <f>AX23+Ulaz!AY23-'Izlaz COGS'!AY23</f>
        <v>18926.050000000032</v>
      </c>
      <c r="AZ23" s="50">
        <f>AY23+Ulaz!AZ23-'Izlaz COGS'!AZ23</f>
        <v>16590.505000000034</v>
      </c>
      <c r="BA23" s="50">
        <f>AZ23+Ulaz!BA23-'Izlaz COGS'!BA23</f>
        <v>14856.745000000034</v>
      </c>
      <c r="BB23" s="50">
        <f>BA23+Ulaz!BB23-'Izlaz COGS'!BB23</f>
        <v>12890.245000000034</v>
      </c>
      <c r="BC23" s="50">
        <f>BB23+Ulaz!BC23-'Izlaz COGS'!BC23</f>
        <v>11410.339000000033</v>
      </c>
    </row>
    <row r="24" spans="1:55" ht="15" customHeight="1" thickBot="1" x14ac:dyDescent="0.35">
      <c r="A24" s="1" t="s">
        <v>3</v>
      </c>
      <c r="B24" s="20" t="s">
        <v>22</v>
      </c>
      <c r="C24" s="85">
        <v>7</v>
      </c>
      <c r="D24" s="29"/>
      <c r="E24" s="86"/>
      <c r="F24" s="86"/>
      <c r="G24" s="86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>
        <f>C24+Ulaz!W24-'Izlaz COGS'!W24</f>
        <v>7</v>
      </c>
      <c r="X24" s="50">
        <f>W24+Ulaz!X24-'Izlaz COGS'!X24</f>
        <v>7</v>
      </c>
      <c r="Y24" s="50">
        <f>X24+Ulaz!Y24-'Izlaz COGS'!Y24</f>
        <v>7</v>
      </c>
      <c r="Z24" s="50">
        <f>Y24+Ulaz!Z24-'Izlaz COGS'!Z24</f>
        <v>7</v>
      </c>
      <c r="AA24" s="50">
        <f>Z24+Ulaz!AA24-'Izlaz COGS'!AA24</f>
        <v>7</v>
      </c>
      <c r="AB24" s="50">
        <f>AA24+Ulaz!AB24-'Izlaz COGS'!AB24</f>
        <v>7</v>
      </c>
      <c r="AC24" s="50">
        <f>AB24+Ulaz!AC24-'Izlaz COGS'!AC24</f>
        <v>7</v>
      </c>
      <c r="AD24" s="50">
        <f>AC24+Ulaz!AD24-'Izlaz COGS'!AD24</f>
        <v>7</v>
      </c>
      <c r="AE24" s="50">
        <f>AD24+Ulaz!AE24-'Izlaz COGS'!AE24</f>
        <v>7</v>
      </c>
      <c r="AF24" s="50">
        <f>AE24+Ulaz!AF24-'Izlaz COGS'!AF24</f>
        <v>7</v>
      </c>
      <c r="AG24" s="50">
        <f>AF24+Ulaz!AG24-'Izlaz COGS'!AG24</f>
        <v>7</v>
      </c>
      <c r="AH24" s="50">
        <f>AG24+Ulaz!AH24-'Izlaz COGS'!AH24</f>
        <v>7</v>
      </c>
      <c r="AI24" s="50">
        <f>AH24+Ulaz!AI24-'Izlaz COGS'!AI24</f>
        <v>7</v>
      </c>
      <c r="AJ24" s="50">
        <f>AI24+Ulaz!AJ24-'Izlaz COGS'!AJ24</f>
        <v>7</v>
      </c>
      <c r="AK24" s="50">
        <f>AJ24+Ulaz!AK24-'Izlaz COGS'!AK24</f>
        <v>7</v>
      </c>
      <c r="AL24" s="50">
        <f>AK24+Ulaz!AL24-'Izlaz COGS'!AL24</f>
        <v>7</v>
      </c>
      <c r="AM24" s="50">
        <f>AL24+Ulaz!AM24-'Izlaz COGS'!AM24</f>
        <v>7</v>
      </c>
      <c r="AN24" s="50">
        <f>AM24+Ulaz!AN24-'Izlaz COGS'!AN24</f>
        <v>7</v>
      </c>
      <c r="AO24" s="50">
        <f>AN24+Ulaz!AO24-'Izlaz COGS'!AO24</f>
        <v>7</v>
      </c>
      <c r="AP24" s="50">
        <f>AO24+Ulaz!AP24-'Izlaz COGS'!AP24</f>
        <v>7</v>
      </c>
      <c r="AQ24" s="50">
        <f>AP24+Ulaz!AQ24-'Izlaz COGS'!AQ24</f>
        <v>7</v>
      </c>
      <c r="AR24" s="50">
        <f>AQ24+Ulaz!AR24-'Izlaz COGS'!AR24</f>
        <v>7</v>
      </c>
      <c r="AS24" s="50">
        <f>AR24+Ulaz!AS24-'Izlaz COGS'!AS24</f>
        <v>7</v>
      </c>
      <c r="AT24" s="50">
        <f>AS24+Ulaz!AT24-'Izlaz COGS'!AT24</f>
        <v>7</v>
      </c>
      <c r="AU24" s="50">
        <f>AT24+Ulaz!AU24-'Izlaz COGS'!AU24</f>
        <v>7</v>
      </c>
      <c r="AV24" s="50">
        <f>AU24+Ulaz!AV24-'Izlaz COGS'!AV24</f>
        <v>7</v>
      </c>
      <c r="AW24" s="50">
        <f>AV24+Ulaz!AW24-'Izlaz COGS'!AW24</f>
        <v>7</v>
      </c>
      <c r="AX24" s="50">
        <f>AW24+Ulaz!AX24-'Izlaz COGS'!AX24</f>
        <v>7</v>
      </c>
      <c r="AY24" s="50">
        <f>AX24+Ulaz!AY24-'Izlaz COGS'!AY24</f>
        <v>7</v>
      </c>
      <c r="AZ24" s="50">
        <f>AY24+Ulaz!AZ24-'Izlaz COGS'!AZ24</f>
        <v>7</v>
      </c>
      <c r="BA24" s="50">
        <f>AZ24+Ulaz!BA24-'Izlaz COGS'!BA24</f>
        <v>7</v>
      </c>
      <c r="BB24" s="50">
        <f>BA24+Ulaz!BB24-'Izlaz COGS'!BB24</f>
        <v>7</v>
      </c>
      <c r="BC24" s="50">
        <f>BB24+Ulaz!BC24-'Izlaz COGS'!BC24</f>
        <v>7</v>
      </c>
    </row>
    <row r="25" spans="1:55" ht="15" customHeight="1" thickBot="1" x14ac:dyDescent="0.35">
      <c r="A25" s="1" t="s">
        <v>3</v>
      </c>
      <c r="B25" s="20" t="s">
        <v>23</v>
      </c>
      <c r="C25" s="85">
        <v>1584.23</v>
      </c>
      <c r="D25" s="29"/>
      <c r="E25" s="86"/>
      <c r="F25" s="86"/>
      <c r="G25" s="86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>
        <f>C25+Ulaz!W25-'Izlaz COGS'!W25</f>
        <v>-355.65105999999992</v>
      </c>
      <c r="X25" s="50">
        <f>W25+Ulaz!X25-'Izlaz COGS'!X25</f>
        <v>-1533.6363099999999</v>
      </c>
      <c r="Y25" s="50">
        <f>X25+Ulaz!Y25-'Izlaz COGS'!Y25</f>
        <v>-2218.4535999999998</v>
      </c>
      <c r="Z25" s="50">
        <f>Y25+Ulaz!Z25-'Izlaz COGS'!Z25</f>
        <v>-2970.650200000001</v>
      </c>
      <c r="AA25" s="50">
        <f>Z25+Ulaz!AA25-'Izlaz COGS'!AA25</f>
        <v>16334.301084999999</v>
      </c>
      <c r="AB25" s="50">
        <f>AA25+Ulaz!AB25-'Izlaz COGS'!AB25</f>
        <v>15692.492049999999</v>
      </c>
      <c r="AC25" s="50">
        <f>AB25+Ulaz!AC25-'Izlaz COGS'!AC25</f>
        <v>15015.648489999998</v>
      </c>
      <c r="AD25" s="50">
        <f>AC25+Ulaz!AD25-'Izlaz COGS'!AD25</f>
        <v>14349.256224999997</v>
      </c>
      <c r="AE25" s="50">
        <f>AD25+Ulaz!AE25-'Izlaz COGS'!AE25</f>
        <v>13722.011529999996</v>
      </c>
      <c r="AF25" s="50">
        <f>AE25+Ulaz!AF25-'Izlaz COGS'!AF25</f>
        <v>13000.681689999996</v>
      </c>
      <c r="AG25" s="50">
        <f>AF25+Ulaz!AG25-'Izlaz COGS'!AG25</f>
        <v>12224.029659999997</v>
      </c>
      <c r="AH25" s="50">
        <f>AG25+Ulaz!AH25-'Izlaz COGS'!AH25</f>
        <v>11493.635379999996</v>
      </c>
      <c r="AI25" s="50">
        <f>AH25+Ulaz!AI25-'Izlaz COGS'!AI25</f>
        <v>10823.750394999995</v>
      </c>
      <c r="AJ25" s="50">
        <f>AI25+Ulaz!AJ25-'Izlaz COGS'!AJ25</f>
        <v>10236.141834999995</v>
      </c>
      <c r="AK25" s="50">
        <f>AJ25+Ulaz!AK25-'Izlaz COGS'!AK25</f>
        <v>9750.5290149999946</v>
      </c>
      <c r="AL25" s="50">
        <f>AK25+Ulaz!AL25-'Izlaz COGS'!AL25</f>
        <v>9207.8164599999945</v>
      </c>
      <c r="AM25" s="50">
        <f>AL25+Ulaz!AM25-'Izlaz COGS'!AM25</f>
        <v>8212.4536299999945</v>
      </c>
      <c r="AN25" s="50">
        <f>AM25+Ulaz!AN25-'Izlaz COGS'!AN25</f>
        <v>7760.4487899999949</v>
      </c>
      <c r="AO25" s="50">
        <f>AN25+Ulaz!AO25-'Izlaz COGS'!AO25</f>
        <v>7383.1676199999947</v>
      </c>
      <c r="AP25" s="50">
        <f>AO25+Ulaz!AP25-'Izlaz COGS'!AP25</f>
        <v>6976.4669799999947</v>
      </c>
      <c r="AQ25" s="50">
        <f>AP25+Ulaz!AQ25-'Izlaz COGS'!AQ25</f>
        <v>4560.3690999999944</v>
      </c>
      <c r="AR25" s="50">
        <f>AQ25+Ulaz!AR25-'Izlaz COGS'!AR25</f>
        <v>16804.804179999996</v>
      </c>
      <c r="AS25" s="50">
        <f>AR25+Ulaz!AS25-'Izlaz COGS'!AS25</f>
        <v>14322.036459999996</v>
      </c>
      <c r="AT25" s="50">
        <f>AS25+Ulaz!AT25-'Izlaz COGS'!AT25</f>
        <v>12223.283259999997</v>
      </c>
      <c r="AU25" s="50">
        <f>AT25+Ulaz!AU25-'Izlaz COGS'!AU25</f>
        <v>10773.689259999996</v>
      </c>
      <c r="AV25" s="50">
        <f>AU25+Ulaz!AV25-'Izlaz COGS'!AV25</f>
        <v>9909.1946199999948</v>
      </c>
      <c r="AW25" s="50">
        <f>AV25+Ulaz!AW25-'Izlaz COGS'!AW25</f>
        <v>8401.0008999999955</v>
      </c>
      <c r="AX25" s="50">
        <f>AW25+Ulaz!AX25-'Izlaz COGS'!AX25</f>
        <v>6716.2324899999958</v>
      </c>
      <c r="AY25" s="50">
        <f>AX25+Ulaz!AY25-'Izlaz COGS'!AY25</f>
        <v>4648.7722899999953</v>
      </c>
      <c r="AZ25" s="50">
        <f>AY25+Ulaz!AZ25-'Izlaz COGS'!AZ25</f>
        <v>3965.8491399999953</v>
      </c>
      <c r="BA25" s="50">
        <f>AZ25+Ulaz!BA25-'Izlaz COGS'!BA25</f>
        <v>3171.4445649999952</v>
      </c>
      <c r="BB25" s="50">
        <f>BA25+Ulaz!BB25-'Izlaz COGS'!BB25</f>
        <v>2391.2104899999954</v>
      </c>
      <c r="BC25" s="50">
        <f>BB25+Ulaz!BC25-'Izlaz COGS'!BC25</f>
        <v>1939.9858149999955</v>
      </c>
    </row>
    <row r="26" spans="1:55" ht="15" customHeight="1" thickBot="1" x14ac:dyDescent="0.35">
      <c r="A26" s="1" t="s">
        <v>3</v>
      </c>
      <c r="B26" s="20" t="s">
        <v>24</v>
      </c>
      <c r="C26" s="85">
        <v>118059.4</v>
      </c>
      <c r="D26" s="29"/>
      <c r="E26" s="86"/>
      <c r="F26" s="86"/>
      <c r="G26" s="86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>
        <f>C26+Ulaz!W26-'Izlaz COGS'!W26</f>
        <v>115273.23184899999</v>
      </c>
      <c r="X26" s="50">
        <f>W26+Ulaz!X26-'Izlaz COGS'!X26</f>
        <v>148729.29557649998</v>
      </c>
      <c r="Y26" s="50">
        <f>X26+Ulaz!Y26-'Izlaz COGS'!Y26</f>
        <v>146404.37788899997</v>
      </c>
      <c r="Z26" s="50">
        <f>Y26+Ulaz!Z26-'Izlaz COGS'!Z26</f>
        <v>142116.40497399998</v>
      </c>
      <c r="AA26" s="50">
        <f>Z26+Ulaz!AA26-'Izlaz COGS'!AA26</f>
        <v>133247.37604299994</v>
      </c>
      <c r="AB26" s="50">
        <f>AA26+Ulaz!AB26-'Izlaz COGS'!AB26</f>
        <v>129711.31548324994</v>
      </c>
      <c r="AC26" s="50">
        <f>AB26+Ulaz!AC26-'Izlaz COGS'!AC26</f>
        <v>126797.05286349994</v>
      </c>
      <c r="AD26" s="50">
        <f>AC26+Ulaz!AD26-'Izlaz COGS'!AD26</f>
        <v>123969.84865674993</v>
      </c>
      <c r="AE26" s="50">
        <f>AD26+Ulaz!AE26-'Izlaz COGS'!AE26</f>
        <v>151092.23433824992</v>
      </c>
      <c r="AF26" s="50">
        <f>AE26+Ulaz!AF26-'Izlaz COGS'!AF26</f>
        <v>145423.95189149992</v>
      </c>
      <c r="AG26" s="50">
        <f>AF26+Ulaz!AG26-'Izlaz COGS'!AG26</f>
        <v>140850.18775424993</v>
      </c>
      <c r="AH26" s="50">
        <f>AG26+Ulaz!AH26-'Izlaz COGS'!AH26</f>
        <v>133277.65946399991</v>
      </c>
      <c r="AI26" s="50">
        <f>AH26+Ulaz!AI26-'Izlaz COGS'!AI26</f>
        <v>126155.9423999999</v>
      </c>
      <c r="AJ26" s="50">
        <f>AI26+Ulaz!AJ26-'Izlaz COGS'!AJ26</f>
        <v>118195.85178074989</v>
      </c>
      <c r="AK26" s="50">
        <f>AJ26+Ulaz!AK26-'Izlaz COGS'!AK26</f>
        <v>110482.87577924988</v>
      </c>
      <c r="AL26" s="50">
        <f>AK26+Ulaz!AL26-'Izlaz COGS'!AL26</f>
        <v>144395.02264049987</v>
      </c>
      <c r="AM26" s="50">
        <f>AL26+Ulaz!AM26-'Izlaz COGS'!AM26</f>
        <v>133735.75592624987</v>
      </c>
      <c r="AN26" s="50">
        <f>AM26+Ulaz!AN26-'Izlaz COGS'!AN26</f>
        <v>123802.35819674985</v>
      </c>
      <c r="AO26" s="50">
        <f>AN26+Ulaz!AO26-'Izlaz COGS'!AO26</f>
        <v>118795.51887674985</v>
      </c>
      <c r="AP26" s="50">
        <f>AO26+Ulaz!AP26-'Izlaz COGS'!AP26</f>
        <v>114357.38926874984</v>
      </c>
      <c r="AQ26" s="50">
        <f>AP26+Ulaz!AQ26-'Izlaz COGS'!AQ26</f>
        <v>110240.16298874984</v>
      </c>
      <c r="AR26" s="50">
        <f>AQ26+Ulaz!AR26-'Izlaz COGS'!AR26</f>
        <v>105151.38613274985</v>
      </c>
      <c r="AS26" s="50">
        <f>AR26+Ulaz!AS26-'Izlaz COGS'!AS26</f>
        <v>144177.83055274986</v>
      </c>
      <c r="AT26" s="50">
        <f>AS26+Ulaz!AT26-'Izlaz COGS'!AT26</f>
        <v>121841.85893074986</v>
      </c>
      <c r="AU26" s="50">
        <f>AT26+Ulaz!AU26-'Izlaz COGS'!AU26</f>
        <v>113811.48940474987</v>
      </c>
      <c r="AV26" s="50">
        <f>AU26+Ulaz!AV26-'Izlaz COGS'!AV26</f>
        <v>108698.48983474987</v>
      </c>
      <c r="AW26" s="50">
        <f>AV26+Ulaz!AW26-'Izlaz COGS'!AW26</f>
        <v>99945.960800749861</v>
      </c>
      <c r="AX26" s="50">
        <f>AW26+Ulaz!AX26-'Izlaz COGS'!AX26</f>
        <v>91668.604388749853</v>
      </c>
      <c r="AY26" s="50">
        <f>AX26+Ulaz!AY26-'Izlaz COGS'!AY26</f>
        <v>82911.841646749846</v>
      </c>
      <c r="AZ26" s="50">
        <f>AY26+Ulaz!AZ26-'Izlaz COGS'!AZ26</f>
        <v>79866.394358749851</v>
      </c>
      <c r="BA26" s="50">
        <f>AZ26+Ulaz!BA26-'Izlaz COGS'!BA26</f>
        <v>76785.274872499853</v>
      </c>
      <c r="BB26" s="50">
        <f>BA26+Ulaz!BB26-'Izlaz COGS'!BB26</f>
        <v>71288.105228749846</v>
      </c>
      <c r="BC26" s="50">
        <f>BB26+Ulaz!BC26-'Izlaz COGS'!BC26</f>
        <v>65876.727739999842</v>
      </c>
    </row>
    <row r="27" spans="1:55" ht="15" customHeight="1" thickBot="1" x14ac:dyDescent="0.35">
      <c r="A27" s="1" t="s">
        <v>3</v>
      </c>
      <c r="B27" s="20" t="s">
        <v>25</v>
      </c>
      <c r="C27" s="85">
        <v>2879.02</v>
      </c>
      <c r="D27" s="29"/>
      <c r="E27" s="86"/>
      <c r="F27" s="86"/>
      <c r="G27" s="86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>
        <f>C27+Ulaz!W27-'Izlaz COGS'!W27</f>
        <v>2753.6804000000002</v>
      </c>
      <c r="X27" s="50">
        <f>W27+Ulaz!X27-'Izlaz COGS'!X27</f>
        <v>356.05690000000004</v>
      </c>
      <c r="Y27" s="50">
        <f>X27+Ulaz!Y27-'Izlaz COGS'!Y27</f>
        <v>174.08390000000003</v>
      </c>
      <c r="Z27" s="50">
        <f>Y27+Ulaz!Z27-'Izlaz COGS'!Z27</f>
        <v>78.783400000000029</v>
      </c>
      <c r="AA27" s="50">
        <f>Z27+Ulaz!AA27-'Izlaz COGS'!AA27</f>
        <v>9996.6747500000001</v>
      </c>
      <c r="AB27" s="50">
        <f>AA27+Ulaz!AB27-'Izlaz COGS'!AB27</f>
        <v>9948.0779000000002</v>
      </c>
      <c r="AC27" s="50">
        <f>AB27+Ulaz!AC27-'Izlaz COGS'!AC27</f>
        <v>9880.7461999999996</v>
      </c>
      <c r="AD27" s="50">
        <f>AC27+Ulaz!AD27-'Izlaz COGS'!AD27</f>
        <v>9810.0948499999995</v>
      </c>
      <c r="AE27" s="50">
        <f>AD27+Ulaz!AE27-'Izlaz COGS'!AE27</f>
        <v>9590.3907499999987</v>
      </c>
      <c r="AF27" s="50">
        <f>AE27+Ulaz!AF27-'Izlaz COGS'!AF27</f>
        <v>9436.2328999999991</v>
      </c>
      <c r="AG27" s="50">
        <f>AF27+Ulaz!AG27-'Izlaz COGS'!AG27</f>
        <v>9362.0472499999996</v>
      </c>
      <c r="AH27" s="50">
        <f>AG27+Ulaz!AH27-'Izlaz COGS'!AH27</f>
        <v>9306.0066499999994</v>
      </c>
      <c r="AI27" s="50">
        <f>AH27+Ulaz!AI27-'Izlaz COGS'!AI27</f>
        <v>9200.8438999999998</v>
      </c>
      <c r="AJ27" s="50">
        <f>AI27+Ulaz!AJ27-'Izlaz COGS'!AJ27</f>
        <v>9148.9959500000004</v>
      </c>
      <c r="AK27" s="50">
        <f>AJ27+Ulaz!AK27-'Izlaz COGS'!AK27</f>
        <v>9126.38105</v>
      </c>
      <c r="AL27" s="50">
        <f>AK27+Ulaz!AL27-'Izlaz COGS'!AL27</f>
        <v>9087.9773000000005</v>
      </c>
      <c r="AM27" s="50">
        <f>AL27+Ulaz!AM27-'Izlaz COGS'!AM27</f>
        <v>9062.6943499999998</v>
      </c>
      <c r="AN27" s="50">
        <f>AM27+Ulaz!AN27-'Izlaz COGS'!AN27</f>
        <v>9042.3453499999996</v>
      </c>
      <c r="AO27" s="50">
        <f>AN27+Ulaz!AO27-'Izlaz COGS'!AO27</f>
        <v>23020.06855</v>
      </c>
      <c r="AP27" s="50">
        <f>AO27+Ulaz!AP27-'Izlaz COGS'!AP27</f>
        <v>23019.24495</v>
      </c>
      <c r="AQ27" s="50">
        <f>AP27+Ulaz!AQ27-'Izlaz COGS'!AQ27</f>
        <v>23013.444950000001</v>
      </c>
      <c r="AR27" s="50">
        <f>AQ27+Ulaz!AR27-'Izlaz COGS'!AR27</f>
        <v>22999.617750000001</v>
      </c>
      <c r="AS27" s="50">
        <f>AR27+Ulaz!AS27-'Izlaz COGS'!AS27</f>
        <v>22975.686950000003</v>
      </c>
      <c r="AT27" s="50">
        <f>AS27+Ulaz!AT27-'Izlaz COGS'!AT27</f>
        <v>22962.926950000005</v>
      </c>
      <c r="AU27" s="50">
        <f>AT27+Ulaz!AU27-'Izlaz COGS'!AU27</f>
        <v>22954.922950000004</v>
      </c>
      <c r="AV27" s="50">
        <f>AU27+Ulaz!AV27-'Izlaz COGS'!AV27</f>
        <v>22906.597350000004</v>
      </c>
      <c r="AW27" s="50">
        <f>AV27+Ulaz!AW27-'Izlaz COGS'!AW27</f>
        <v>22874.824950000002</v>
      </c>
      <c r="AX27" s="50">
        <f>AW27+Ulaz!AX27-'Izlaz COGS'!AX27</f>
        <v>22868.413350000003</v>
      </c>
      <c r="AY27" s="50">
        <f>AX27+Ulaz!AY27-'Izlaz COGS'!AY27</f>
        <v>22866.728550000003</v>
      </c>
      <c r="AZ27" s="50">
        <f>AY27+Ulaz!AZ27-'Izlaz COGS'!AZ27</f>
        <v>22162.166250000002</v>
      </c>
      <c r="BA27" s="50">
        <f>AZ27+Ulaz!BA27-'Izlaz COGS'!BA27</f>
        <v>20860.2075</v>
      </c>
      <c r="BB27" s="50">
        <f>BA27+Ulaz!BB27-'Izlaz COGS'!BB27</f>
        <v>19095.6865</v>
      </c>
      <c r="BC27" s="50">
        <f>BB27+Ulaz!BC27-'Izlaz COGS'!BC27</f>
        <v>17908.983499999998</v>
      </c>
    </row>
    <row r="28" spans="1:55" ht="15" customHeight="1" thickBot="1" x14ac:dyDescent="0.35">
      <c r="A28" s="1" t="s">
        <v>3</v>
      </c>
      <c r="B28" s="20" t="s">
        <v>26</v>
      </c>
      <c r="C28" s="85">
        <v>11347.73</v>
      </c>
      <c r="D28" s="29"/>
      <c r="E28" s="86"/>
      <c r="F28" s="86"/>
      <c r="G28" s="86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>
        <f>C28+Ulaz!W28-'Izlaz COGS'!W28</f>
        <v>28302.749911999999</v>
      </c>
      <c r="X28" s="50">
        <f>W28+Ulaz!X28-'Izlaz COGS'!X28</f>
        <v>26781.135692</v>
      </c>
      <c r="Y28" s="50">
        <f>X28+Ulaz!Y28-'Izlaz COGS'!Y28</f>
        <v>25656.011894499999</v>
      </c>
      <c r="Z28" s="50">
        <f>Y28+Ulaz!Z28-'Izlaz COGS'!Z28</f>
        <v>23283.842724499998</v>
      </c>
      <c r="AA28" s="50">
        <f>Z28+Ulaz!AA28-'Izlaz COGS'!AA28</f>
        <v>18918.642108500007</v>
      </c>
      <c r="AB28" s="50">
        <f>AA28+Ulaz!AB28-'Izlaz COGS'!AB28</f>
        <v>17560.582694000008</v>
      </c>
      <c r="AC28" s="50">
        <f>AB28+Ulaz!AC28-'Izlaz COGS'!AC28</f>
        <v>14984.929499000009</v>
      </c>
      <c r="AD28" s="50">
        <f>AC28+Ulaz!AD28-'Izlaz COGS'!AD28</f>
        <v>13952.102858000009</v>
      </c>
      <c r="AE28" s="50">
        <f>AD28+Ulaz!AE28-'Izlaz COGS'!AE28</f>
        <v>31368.504032500001</v>
      </c>
      <c r="AF28" s="50">
        <f>AE28+Ulaz!AF28-'Izlaz COGS'!AF28</f>
        <v>29335.158987999999</v>
      </c>
      <c r="AG28" s="50">
        <f>AF28+Ulaz!AG28-'Izlaz COGS'!AG28</f>
        <v>26607.5776315</v>
      </c>
      <c r="AH28" s="50">
        <f>AG28+Ulaz!AH28-'Izlaz COGS'!AH28</f>
        <v>22234.489373500011</v>
      </c>
      <c r="AI28" s="50">
        <f>AH28+Ulaz!AI28-'Izlaz COGS'!AI28</f>
        <v>20649.342772000011</v>
      </c>
      <c r="AJ28" s="50">
        <f>AI28+Ulaz!AJ28-'Izlaz COGS'!AJ28</f>
        <v>19278.96276100001</v>
      </c>
      <c r="AK28" s="50">
        <f>AJ28+Ulaz!AK28-'Izlaz COGS'!AK28</f>
        <v>17400.929411500008</v>
      </c>
      <c r="AL28" s="50">
        <f>AK28+Ulaz!AL28-'Izlaz COGS'!AL28</f>
        <v>13770.768107500018</v>
      </c>
      <c r="AM28" s="50">
        <f>AL28+Ulaz!AM28-'Izlaz COGS'!AM28</f>
        <v>12343.881569500018</v>
      </c>
      <c r="AN28" s="50">
        <f>AM28+Ulaz!AN28-'Izlaz COGS'!AN28</f>
        <v>30373.131375500016</v>
      </c>
      <c r="AO28" s="50">
        <f>AN28+Ulaz!AO28-'Izlaz COGS'!AO28</f>
        <v>28624.939503500016</v>
      </c>
      <c r="AP28" s="50">
        <f>AO28+Ulaz!AP28-'Izlaz COGS'!AP28</f>
        <v>27319.950755500016</v>
      </c>
      <c r="AQ28" s="50">
        <f>AP28+Ulaz!AQ28-'Izlaz COGS'!AQ28</f>
        <v>25812.073947500015</v>
      </c>
      <c r="AR28" s="50">
        <f>AQ28+Ulaz!AR28-'Izlaz COGS'!AR28</f>
        <v>24440.409211500017</v>
      </c>
      <c r="AS28" s="50">
        <f>AR28+Ulaz!AS28-'Izlaz COGS'!AS28</f>
        <v>23643.810299500015</v>
      </c>
      <c r="AT28" s="50">
        <f>AS28+Ulaz!AT28-'Izlaz COGS'!AT28</f>
        <v>22492.800415500016</v>
      </c>
      <c r="AU28" s="50">
        <f>AT28+Ulaz!AU28-'Izlaz COGS'!AU28</f>
        <v>41088.695351500013</v>
      </c>
      <c r="AV28" s="50">
        <f>AU28+Ulaz!AV28-'Izlaz COGS'!AV28</f>
        <v>40519.404123500011</v>
      </c>
      <c r="AW28" s="50">
        <f>AV28+Ulaz!AW28-'Izlaz COGS'!AW28</f>
        <v>38975.465235500014</v>
      </c>
      <c r="AX28" s="50">
        <f>AW28+Ulaz!AX28-'Izlaz COGS'!AX28</f>
        <v>37212.348711500017</v>
      </c>
      <c r="AY28" s="50">
        <f>AX28+Ulaz!AY28-'Izlaz COGS'!AY28</f>
        <v>35088.59115350002</v>
      </c>
      <c r="AZ28" s="50">
        <f>AY28+Ulaz!AZ28-'Izlaz COGS'!AZ28</f>
        <v>33268.046115500023</v>
      </c>
      <c r="BA28" s="50">
        <f>AZ28+Ulaz!BA28-'Izlaz COGS'!BA28</f>
        <v>30733.636445500022</v>
      </c>
      <c r="BB28" s="50">
        <f>BA28+Ulaz!BB28-'Izlaz COGS'!BB28</f>
        <v>28807.881240500021</v>
      </c>
      <c r="BC28" s="50">
        <f>BB28+Ulaz!BC28-'Izlaz COGS'!BC28</f>
        <v>26882.59838550002</v>
      </c>
    </row>
    <row r="29" spans="1:55" ht="15" customHeight="1" thickBot="1" x14ac:dyDescent="0.35">
      <c r="A29" s="1" t="s">
        <v>3</v>
      </c>
      <c r="B29" s="20" t="s">
        <v>27</v>
      </c>
      <c r="C29" s="85">
        <v>4463.82</v>
      </c>
      <c r="D29" s="29"/>
      <c r="E29" s="86"/>
      <c r="F29" s="86"/>
      <c r="G29" s="86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>
        <f>C29+Ulaz!W29-'Izlaz COGS'!W29</f>
        <v>3937.1387999999997</v>
      </c>
      <c r="X29" s="50">
        <f>W29+Ulaz!X29-'Izlaz COGS'!X29</f>
        <v>3516.7332999999999</v>
      </c>
      <c r="Y29" s="50">
        <f>X29+Ulaz!Y29-'Izlaz COGS'!Y29</f>
        <v>3234.6285499999999</v>
      </c>
      <c r="Z29" s="50">
        <f>Y29+Ulaz!Z29-'Izlaz COGS'!Z29</f>
        <v>2911.7890499999999</v>
      </c>
      <c r="AA29" s="50">
        <f>Z29+Ulaz!AA29-'Izlaz COGS'!AA29</f>
        <v>2551.5608999999999</v>
      </c>
      <c r="AB29" s="50">
        <f>AA29+Ulaz!AB29-'Izlaz COGS'!AB29</f>
        <v>2358.91545</v>
      </c>
      <c r="AC29" s="50">
        <f>AB29+Ulaz!AC29-'Izlaz COGS'!AC29</f>
        <v>2097.8125500000001</v>
      </c>
      <c r="AD29" s="50">
        <f>AC29+Ulaz!AD29-'Izlaz COGS'!AD29</f>
        <v>1894.7751000000001</v>
      </c>
      <c r="AE29" s="50">
        <f>AD29+Ulaz!AE29-'Izlaz COGS'!AE29</f>
        <v>1511.7078000000001</v>
      </c>
      <c r="AF29" s="50">
        <f>AE29+Ulaz!AF29-'Izlaz COGS'!AF29</f>
        <v>5253.7039000000004</v>
      </c>
      <c r="AG29" s="50">
        <f>AF29+Ulaz!AG29-'Izlaz COGS'!AG29</f>
        <v>4975.6723000000002</v>
      </c>
      <c r="AH29" s="50">
        <f>AG29+Ulaz!AH29-'Izlaz COGS'!AH29</f>
        <v>4339.3019499999991</v>
      </c>
      <c r="AI29" s="50">
        <f>AH29+Ulaz!AI29-'Izlaz COGS'!AI29</f>
        <v>4075.0841499999992</v>
      </c>
      <c r="AJ29" s="50">
        <f>AI29+Ulaz!AJ29-'Izlaz COGS'!AJ29</f>
        <v>3716.5490499999992</v>
      </c>
      <c r="AK29" s="50">
        <f>AJ29+Ulaz!AK29-'Izlaz COGS'!AK29</f>
        <v>3389.8688499999989</v>
      </c>
      <c r="AL29" s="50">
        <f>AK29+Ulaz!AL29-'Izlaz COGS'!AL29</f>
        <v>2835.353349999999</v>
      </c>
      <c r="AM29" s="50">
        <f>AL29+Ulaz!AM29-'Izlaz COGS'!AM29</f>
        <v>2499.2714499999988</v>
      </c>
      <c r="AN29" s="50">
        <f>AM29+Ulaz!AN29-'Izlaz COGS'!AN29</f>
        <v>8165.5478499999981</v>
      </c>
      <c r="AO29" s="50">
        <f>AN29+Ulaz!AO29-'Izlaz COGS'!AO29</f>
        <v>7833.2522499999977</v>
      </c>
      <c r="AP29" s="50">
        <f>AO29+Ulaz!AP29-'Izlaz COGS'!AP29</f>
        <v>7587.2046499999979</v>
      </c>
      <c r="AQ29" s="50">
        <f>AP29+Ulaz!AQ29-'Izlaz COGS'!AQ29</f>
        <v>5837.3214499999976</v>
      </c>
      <c r="AR29" s="50">
        <f>AQ29+Ulaz!AR29-'Izlaz COGS'!AR29</f>
        <v>5643.3810499999972</v>
      </c>
      <c r="AS29" s="50">
        <f>AR29+Ulaz!AS29-'Izlaz COGS'!AS29</f>
        <v>5330.7146499999972</v>
      </c>
      <c r="AT29" s="50">
        <f>AS29+Ulaz!AT29-'Izlaz COGS'!AT29</f>
        <v>5045.1110499999968</v>
      </c>
      <c r="AU29" s="50">
        <f>AT29+Ulaz!AU29-'Izlaz COGS'!AU29</f>
        <v>4847.8182499999966</v>
      </c>
      <c r="AV29" s="50">
        <f>AU29+Ulaz!AV29-'Izlaz COGS'!AV29</f>
        <v>4582.5494499999968</v>
      </c>
      <c r="AW29" s="50">
        <f>AV29+Ulaz!AW29-'Izlaz COGS'!AW29</f>
        <v>7938.8074499999957</v>
      </c>
      <c r="AX29" s="50">
        <f>AW29+Ulaz!AX29-'Izlaz COGS'!AX29</f>
        <v>7611.9094499999956</v>
      </c>
      <c r="AY29" s="50">
        <f>AX29+Ulaz!AY29-'Izlaz COGS'!AY29</f>
        <v>7170.9130499999956</v>
      </c>
      <c r="AZ29" s="50">
        <f>AY29+Ulaz!AZ29-'Izlaz COGS'!AZ29</f>
        <v>6925.9969499999952</v>
      </c>
      <c r="BA29" s="50">
        <f>AZ29+Ulaz!BA29-'Izlaz COGS'!BA29</f>
        <v>6652.4451999999956</v>
      </c>
      <c r="BB29" s="50">
        <f>BA29+Ulaz!BB29-'Izlaz COGS'!BB29</f>
        <v>6138.0184499999959</v>
      </c>
      <c r="BC29" s="50">
        <f>BB29+Ulaz!BC29-'Izlaz COGS'!BC29</f>
        <v>5830.4974499999962</v>
      </c>
    </row>
    <row r="30" spans="1:55" ht="15" customHeight="1" thickBot="1" x14ac:dyDescent="0.35">
      <c r="A30" s="1" t="s">
        <v>3</v>
      </c>
      <c r="B30" s="20" t="s">
        <v>28</v>
      </c>
      <c r="C30" s="85">
        <v>33.6</v>
      </c>
      <c r="D30" s="29"/>
      <c r="E30" s="86"/>
      <c r="F30" s="86"/>
      <c r="G30" s="86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>
        <f>C30+Ulaz!W30-'Izlaz COGS'!W30</f>
        <v>33.6</v>
      </c>
      <c r="X30" s="50">
        <f>W30+Ulaz!X30-'Izlaz COGS'!X30</f>
        <v>33.6</v>
      </c>
      <c r="Y30" s="50">
        <f>X30+Ulaz!Y30-'Izlaz COGS'!Y30</f>
        <v>33.6</v>
      </c>
      <c r="Z30" s="50">
        <f>Y30+Ulaz!Z30-'Izlaz COGS'!Z30</f>
        <v>33.6</v>
      </c>
      <c r="AA30" s="50">
        <f>Z30+Ulaz!AA30-'Izlaz COGS'!AA30</f>
        <v>33.6</v>
      </c>
      <c r="AB30" s="50">
        <f>AA30+Ulaz!AB30-'Izlaz COGS'!AB30</f>
        <v>33.6</v>
      </c>
      <c r="AC30" s="50">
        <f>AB30+Ulaz!AC30-'Izlaz COGS'!AC30</f>
        <v>33.6</v>
      </c>
      <c r="AD30" s="50">
        <f>AC30+Ulaz!AD30-'Izlaz COGS'!AD30</f>
        <v>33.6</v>
      </c>
      <c r="AE30" s="50">
        <f>AD30+Ulaz!AE30-'Izlaz COGS'!AE30</f>
        <v>33.6</v>
      </c>
      <c r="AF30" s="50">
        <f>AE30+Ulaz!AF30-'Izlaz COGS'!AF30</f>
        <v>33.6</v>
      </c>
      <c r="AG30" s="50">
        <f>AF30+Ulaz!AG30-'Izlaz COGS'!AG30</f>
        <v>33.6</v>
      </c>
      <c r="AH30" s="50">
        <f>AG30+Ulaz!AH30-'Izlaz COGS'!AH30</f>
        <v>33.6</v>
      </c>
      <c r="AI30" s="50">
        <f>AH30+Ulaz!AI30-'Izlaz COGS'!AI30</f>
        <v>33.6</v>
      </c>
      <c r="AJ30" s="50">
        <f>AI30+Ulaz!AJ30-'Izlaz COGS'!AJ30</f>
        <v>33.6</v>
      </c>
      <c r="AK30" s="50">
        <f>AJ30+Ulaz!AK30-'Izlaz COGS'!AK30</f>
        <v>33.6</v>
      </c>
      <c r="AL30" s="50">
        <f>AK30+Ulaz!AL30-'Izlaz COGS'!AL30</f>
        <v>33.6</v>
      </c>
      <c r="AM30" s="50">
        <f>AL30+Ulaz!AM30-'Izlaz COGS'!AM30</f>
        <v>33.6</v>
      </c>
      <c r="AN30" s="50">
        <f>AM30+Ulaz!AN30-'Izlaz COGS'!AN30</f>
        <v>33.6</v>
      </c>
      <c r="AO30" s="50">
        <f>AN30+Ulaz!AO30-'Izlaz COGS'!AO30</f>
        <v>33.6</v>
      </c>
      <c r="AP30" s="50">
        <f>AO30+Ulaz!AP30-'Izlaz COGS'!AP30</f>
        <v>33.6</v>
      </c>
      <c r="AQ30" s="50">
        <f>AP30+Ulaz!AQ30-'Izlaz COGS'!AQ30</f>
        <v>33.6</v>
      </c>
      <c r="AR30" s="50">
        <f>AQ30+Ulaz!AR30-'Izlaz COGS'!AR30</f>
        <v>33.6</v>
      </c>
      <c r="AS30" s="50">
        <f>AR30+Ulaz!AS30-'Izlaz COGS'!AS30</f>
        <v>33.6</v>
      </c>
      <c r="AT30" s="50">
        <f>AS30+Ulaz!AT30-'Izlaz COGS'!AT30</f>
        <v>33.6</v>
      </c>
      <c r="AU30" s="50">
        <f>AT30+Ulaz!AU30-'Izlaz COGS'!AU30</f>
        <v>33.6</v>
      </c>
      <c r="AV30" s="50">
        <f>AU30+Ulaz!AV30-'Izlaz COGS'!AV30</f>
        <v>33.6</v>
      </c>
      <c r="AW30" s="50">
        <f>AV30+Ulaz!AW30-'Izlaz COGS'!AW30</f>
        <v>33.6</v>
      </c>
      <c r="AX30" s="50">
        <f>AW30+Ulaz!AX30-'Izlaz COGS'!AX30</f>
        <v>33.6</v>
      </c>
      <c r="AY30" s="50">
        <f>AX30+Ulaz!AY30-'Izlaz COGS'!AY30</f>
        <v>33.6</v>
      </c>
      <c r="AZ30" s="50">
        <f>AY30+Ulaz!AZ30-'Izlaz COGS'!AZ30</f>
        <v>33.6</v>
      </c>
      <c r="BA30" s="50">
        <f>AZ30+Ulaz!BA30-'Izlaz COGS'!BA30</f>
        <v>33.6</v>
      </c>
      <c r="BB30" s="50">
        <f>BA30+Ulaz!BB30-'Izlaz COGS'!BB30</f>
        <v>33.6</v>
      </c>
      <c r="BC30" s="50">
        <f>BB30+Ulaz!BC30-'Izlaz COGS'!BC30</f>
        <v>33.6</v>
      </c>
    </row>
    <row r="31" spans="1:55" ht="15" customHeight="1" thickBot="1" x14ac:dyDescent="0.35">
      <c r="A31" s="1" t="s">
        <v>3</v>
      </c>
      <c r="B31" s="20" t="s">
        <v>29</v>
      </c>
      <c r="C31" s="85">
        <v>315.92</v>
      </c>
      <c r="D31" s="29"/>
      <c r="E31" s="86"/>
      <c r="F31" s="86"/>
      <c r="G31" s="86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>
        <f>C31+Ulaz!W31-'Izlaz COGS'!W31</f>
        <v>-1965.3692799999999</v>
      </c>
      <c r="X31" s="50">
        <f>W31+Ulaz!X31-'Izlaz COGS'!X31</f>
        <v>18020.286120000001</v>
      </c>
      <c r="Y31" s="50">
        <f>X31+Ulaz!Y31-'Izlaz COGS'!Y31</f>
        <v>16094.415300000001</v>
      </c>
      <c r="Z31" s="50">
        <f>Y31+Ulaz!Z31-'Izlaz COGS'!Z31</f>
        <v>14007.813900000001</v>
      </c>
      <c r="AA31" s="50">
        <f>Z31+Ulaz!AA31-'Izlaz COGS'!AA31</f>
        <v>11250.243060000001</v>
      </c>
      <c r="AB31" s="50">
        <f>AA31+Ulaz!AB31-'Izlaz COGS'!AB31</f>
        <v>10082.887710000001</v>
      </c>
      <c r="AC31" s="50">
        <f>AB31+Ulaz!AC31-'Izlaz COGS'!AC31</f>
        <v>8380.5048600000009</v>
      </c>
      <c r="AD31" s="50">
        <f>AC31+Ulaz!AD31-'Izlaz COGS'!AD31</f>
        <v>7179.1962900000008</v>
      </c>
      <c r="AE31" s="50">
        <f>AD31+Ulaz!AE31-'Izlaz COGS'!AE31</f>
        <v>6081.7337700000007</v>
      </c>
      <c r="AF31" s="50">
        <f>AE31+Ulaz!AF31-'Izlaz COGS'!AF31</f>
        <v>5296.5509100000008</v>
      </c>
      <c r="AG31" s="50">
        <f>AF31+Ulaz!AG31-'Izlaz COGS'!AG31</f>
        <v>4720.2867600000009</v>
      </c>
      <c r="AH31" s="50">
        <f>AG31+Ulaz!AH31-'Izlaz COGS'!AH31</f>
        <v>3557.8901400000009</v>
      </c>
      <c r="AI31" s="50">
        <f>AH31+Ulaz!AI31-'Izlaz COGS'!AI31</f>
        <v>2877.9670500000011</v>
      </c>
      <c r="AJ31" s="50">
        <f>AI31+Ulaz!AJ31-'Izlaz COGS'!AJ31</f>
        <v>2047.6075200000012</v>
      </c>
      <c r="AK31" s="50">
        <f>AJ31+Ulaz!AK31-'Izlaz COGS'!AK31</f>
        <v>28752.931060000003</v>
      </c>
      <c r="AL31" s="50">
        <f>AK31+Ulaz!AL31-'Izlaz COGS'!AL31</f>
        <v>24751.528270000013</v>
      </c>
      <c r="AM31" s="50">
        <f>AL31+Ulaz!AM31-'Izlaz COGS'!AM31</f>
        <v>23819.235370000013</v>
      </c>
      <c r="AN31" s="50">
        <f>AM31+Ulaz!AN31-'Izlaz COGS'!AN31</f>
        <v>23018.598610000012</v>
      </c>
      <c r="AO31" s="50">
        <f>AN31+Ulaz!AO31-'Izlaz COGS'!AO31</f>
        <v>21500.734570000011</v>
      </c>
      <c r="AP31" s="50">
        <f>AO31+Ulaz!AP31-'Izlaz COGS'!AP31</f>
        <v>19774.035130000011</v>
      </c>
      <c r="AQ31" s="50">
        <f>AP31+Ulaz!AQ31-'Izlaz COGS'!AQ31</f>
        <v>19025.974330000012</v>
      </c>
      <c r="AR31" s="50">
        <f>AQ31+Ulaz!AR31-'Izlaz COGS'!AR31</f>
        <v>18427.936330000011</v>
      </c>
      <c r="AS31" s="50">
        <f>AR31+Ulaz!AS31-'Izlaz COGS'!AS31</f>
        <v>41665.231690000008</v>
      </c>
      <c r="AT31" s="50">
        <f>AS31+Ulaz!AT31-'Izlaz COGS'!AT31</f>
        <v>40975.467850000008</v>
      </c>
      <c r="AU31" s="50">
        <f>AT31+Ulaz!AU31-'Izlaz COGS'!AU31</f>
        <v>40130.238490000011</v>
      </c>
      <c r="AV31" s="50">
        <f>AU31+Ulaz!AV31-'Izlaz COGS'!AV31</f>
        <v>39776.705290000013</v>
      </c>
      <c r="AW31" s="50">
        <f>AV31+Ulaz!AW31-'Izlaz COGS'!AW31</f>
        <v>39342.930250000012</v>
      </c>
      <c r="AX31" s="50">
        <f>AW31+Ulaz!AX31-'Izlaz COGS'!AX31</f>
        <v>38945.219170000011</v>
      </c>
      <c r="AY31" s="50">
        <f>AX31+Ulaz!AY31-'Izlaz COGS'!AY31</f>
        <v>38430.653170000012</v>
      </c>
      <c r="AZ31" s="50">
        <f>AY31+Ulaz!AZ31-'Izlaz COGS'!AZ31</f>
        <v>36759.914230000009</v>
      </c>
      <c r="BA31" s="50">
        <f>AZ31+Ulaz!BA31-'Izlaz COGS'!BA31</f>
        <v>35147.720230000006</v>
      </c>
      <c r="BB31" s="50">
        <f>BA31+Ulaz!BB31-'Izlaz COGS'!BB31</f>
        <v>33316.722430000009</v>
      </c>
      <c r="BC31" s="50">
        <f>BB31+Ulaz!BC31-'Izlaz COGS'!BC31</f>
        <v>31628.310880000008</v>
      </c>
    </row>
    <row r="32" spans="1:55" ht="15" customHeight="1" thickBot="1" x14ac:dyDescent="0.35">
      <c r="A32" s="1" t="s">
        <v>3</v>
      </c>
      <c r="B32" s="20" t="s">
        <v>30</v>
      </c>
      <c r="C32" s="85">
        <v>19870.21</v>
      </c>
      <c r="D32" s="29"/>
      <c r="E32" s="86"/>
      <c r="F32" s="86"/>
      <c r="G32" s="86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>
        <f>C32+Ulaz!W32-'Izlaz COGS'!W32</f>
        <v>17573</v>
      </c>
      <c r="X32" s="50">
        <f>W32+Ulaz!X32-'Izlaz COGS'!X32</f>
        <v>16022.65</v>
      </c>
      <c r="Y32" s="50">
        <f>X32+Ulaz!Y32-'Izlaz COGS'!Y32</f>
        <v>13216.18</v>
      </c>
      <c r="Z32" s="50">
        <f>Y32+Ulaz!Z32-'Izlaz COGS'!Z32</f>
        <v>10756.29999999999</v>
      </c>
      <c r="AA32" s="50">
        <f>Z32+Ulaz!AA32-'Izlaz COGS'!AA32</f>
        <v>9748.6599999999908</v>
      </c>
      <c r="AB32" s="50">
        <f>AA32+Ulaz!AB32-'Izlaz COGS'!AB32</f>
        <v>8707.0699999999906</v>
      </c>
      <c r="AC32" s="50">
        <f>AB32+Ulaz!AC32-'Izlaz COGS'!AC32</f>
        <v>7866.5399999999909</v>
      </c>
      <c r="AD32" s="50">
        <f>AC32+Ulaz!AD32-'Izlaz COGS'!AD32</f>
        <v>6087.0499999999911</v>
      </c>
      <c r="AE32" s="50">
        <f>AD32+Ulaz!AE32-'Izlaz COGS'!AE32</f>
        <v>4202.2899999999909</v>
      </c>
      <c r="AF32" s="50">
        <f>AE32+Ulaz!AF32-'Izlaz COGS'!AF32</f>
        <v>1115.2899999999909</v>
      </c>
      <c r="AG32" s="50">
        <f>AF32+Ulaz!AG32-'Izlaz COGS'!AG32</f>
        <v>1115.2899999999909</v>
      </c>
      <c r="AH32" s="50">
        <f>AG32+Ulaz!AH32-'Izlaz COGS'!AH32</f>
        <v>1115.2899999999909</v>
      </c>
      <c r="AI32" s="50">
        <f>AH32+Ulaz!AI32-'Izlaz COGS'!AI32</f>
        <v>1115.2899999999909</v>
      </c>
      <c r="AJ32" s="50">
        <f>AI32+Ulaz!AJ32-'Izlaz COGS'!AJ32</f>
        <v>1115.2899999999909</v>
      </c>
      <c r="AK32" s="50">
        <f>AJ32+Ulaz!AK32-'Izlaz COGS'!AK32</f>
        <v>1115.2899999999909</v>
      </c>
      <c r="AL32" s="50">
        <f>AK32+Ulaz!AL32-'Izlaz COGS'!AL32</f>
        <v>1115.2899999999909</v>
      </c>
      <c r="AM32" s="50">
        <f>AL32+Ulaz!AM32-'Izlaz COGS'!AM32</f>
        <v>1115.2899999999909</v>
      </c>
      <c r="AN32" s="50">
        <f>AM32+Ulaz!AN32-'Izlaz COGS'!AN32</f>
        <v>1115.2899999999909</v>
      </c>
      <c r="AO32" s="50">
        <f>AN32+Ulaz!AO32-'Izlaz COGS'!AO32</f>
        <v>1115.2899999999909</v>
      </c>
      <c r="AP32" s="50">
        <f>AO32+Ulaz!AP32-'Izlaz COGS'!AP32</f>
        <v>1115.2899999999909</v>
      </c>
      <c r="AQ32" s="50">
        <f>AP32+Ulaz!AQ32-'Izlaz COGS'!AQ32</f>
        <v>1115.2899999999909</v>
      </c>
      <c r="AR32" s="50">
        <f>AQ32+Ulaz!AR32-'Izlaz COGS'!AR32</f>
        <v>1115.2899999999909</v>
      </c>
      <c r="AS32" s="50">
        <f>AR32+Ulaz!AS32-'Izlaz COGS'!AS32</f>
        <v>1115.2899999999909</v>
      </c>
      <c r="AT32" s="50">
        <f>AS32+Ulaz!AT32-'Izlaz COGS'!AT32</f>
        <v>1115.2899999999909</v>
      </c>
      <c r="AU32" s="50">
        <f>AT32+Ulaz!AU32-'Izlaz COGS'!AU32</f>
        <v>1115.2899999999909</v>
      </c>
      <c r="AV32" s="50">
        <f>AU32+Ulaz!AV32-'Izlaz COGS'!AV32</f>
        <v>1115.2899999999909</v>
      </c>
      <c r="AW32" s="50">
        <f>AV32+Ulaz!AW32-'Izlaz COGS'!AW32</f>
        <v>1115.2899999999909</v>
      </c>
      <c r="AX32" s="50">
        <f>AW32+Ulaz!AX32-'Izlaz COGS'!AX32</f>
        <v>1115.2899999999909</v>
      </c>
      <c r="AY32" s="50">
        <f>AX32+Ulaz!AY32-'Izlaz COGS'!AY32</f>
        <v>1115.2899999999909</v>
      </c>
      <c r="AZ32" s="50">
        <f>AY32+Ulaz!AZ32-'Izlaz COGS'!AZ32</f>
        <v>1115.2899999999909</v>
      </c>
      <c r="BA32" s="50">
        <f>AZ32+Ulaz!BA32-'Izlaz COGS'!BA32</f>
        <v>1115.2899999999909</v>
      </c>
      <c r="BB32" s="50">
        <f>BA32+Ulaz!BB32-'Izlaz COGS'!BB32</f>
        <v>1115.2899999999909</v>
      </c>
      <c r="BC32" s="50">
        <f>BB32+Ulaz!BC32-'Izlaz COGS'!BC32</f>
        <v>1115.2899999999909</v>
      </c>
    </row>
    <row r="33" spans="1:55" ht="15" customHeight="1" thickBot="1" x14ac:dyDescent="0.35">
      <c r="A33" s="1" t="s">
        <v>3</v>
      </c>
      <c r="B33" s="20" t="s">
        <v>31</v>
      </c>
      <c r="C33" s="85">
        <v>1149.72</v>
      </c>
      <c r="D33" s="29"/>
      <c r="E33" s="86"/>
      <c r="F33" s="86"/>
      <c r="G33" s="86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>
        <f>C33+Ulaz!W33-'Izlaz COGS'!W33</f>
        <v>1090.7554</v>
      </c>
      <c r="X33" s="50">
        <f>W33+Ulaz!X33-'Izlaz COGS'!X33</f>
        <v>1061.0853999999999</v>
      </c>
      <c r="Y33" s="50">
        <f>X33+Ulaz!Y33-'Izlaz COGS'!Y33</f>
        <v>995.35610000000008</v>
      </c>
      <c r="Z33" s="50">
        <f>Y33+Ulaz!Z33-'Izlaz COGS'!Z33</f>
        <v>881.83960000000013</v>
      </c>
      <c r="AA33" s="50">
        <f>Z33+Ulaz!AA33-'Izlaz COGS'!AA33</f>
        <v>748.32565000000011</v>
      </c>
      <c r="AB33" s="50">
        <f>AA33+Ulaz!AB33-'Izlaz COGS'!AB33</f>
        <v>666.20515000000012</v>
      </c>
      <c r="AC33" s="50">
        <f>AB33+Ulaz!AC33-'Izlaz COGS'!AC33</f>
        <v>590.5073500000002</v>
      </c>
      <c r="AD33" s="50">
        <f>AC33+Ulaz!AD33-'Izlaz COGS'!AD33</f>
        <v>453.2009500000002</v>
      </c>
      <c r="AE33" s="50">
        <f>AD33+Ulaz!AE33-'Izlaz COGS'!AE33</f>
        <v>275.79295000000025</v>
      </c>
      <c r="AF33" s="50">
        <f>AE33+Ulaz!AF33-'Izlaz COGS'!AF33</f>
        <v>198.20005000000026</v>
      </c>
      <c r="AG33" s="50">
        <f>AF33+Ulaz!AG33-'Izlaz COGS'!AG33</f>
        <v>104.25235000000036</v>
      </c>
      <c r="AH33" s="50">
        <f>AG33+Ulaz!AH33-'Izlaz COGS'!AH33</f>
        <v>6.1466500000003634</v>
      </c>
      <c r="AI33" s="50">
        <f>AH33+Ulaz!AI33-'Izlaz COGS'!AI33</f>
        <v>-89.695249999999533</v>
      </c>
      <c r="AJ33" s="50">
        <f>AI33+Ulaz!AJ33-'Izlaz COGS'!AJ33</f>
        <v>-204.06334999999953</v>
      </c>
      <c r="AK33" s="50">
        <f>AJ33+Ulaz!AK33-'Izlaz COGS'!AK33</f>
        <v>1711.1365500000006</v>
      </c>
      <c r="AL33" s="50">
        <f>AK33+Ulaz!AL33-'Izlaz COGS'!AL33</f>
        <v>1577.8957500000006</v>
      </c>
      <c r="AM33" s="50">
        <f>AL33+Ulaz!AM33-'Izlaz COGS'!AM33</f>
        <v>1375.5166500000005</v>
      </c>
      <c r="AN33" s="50">
        <f>AM33+Ulaz!AN33-'Izlaz COGS'!AN33</f>
        <v>1306.4609500000006</v>
      </c>
      <c r="AO33" s="50">
        <f>AN33+Ulaz!AO33-'Izlaz COGS'!AO33</f>
        <v>1158.2583500000005</v>
      </c>
      <c r="AP33" s="50">
        <f>AO33+Ulaz!AP33-'Izlaz COGS'!AP33</f>
        <v>1087.3127500000005</v>
      </c>
      <c r="AQ33" s="50">
        <f>AP33+Ulaz!AQ33-'Izlaz COGS'!AQ33</f>
        <v>962.51995000000056</v>
      </c>
      <c r="AR33" s="50">
        <f>AQ33+Ulaz!AR33-'Izlaz COGS'!AR33</f>
        <v>902.29275000000052</v>
      </c>
      <c r="AS33" s="50">
        <f>AR33+Ulaz!AS33-'Izlaz COGS'!AS33</f>
        <v>763.11595000000057</v>
      </c>
      <c r="AT33" s="50">
        <f>AS33+Ulaz!AT33-'Izlaz COGS'!AT33</f>
        <v>657.27755000000059</v>
      </c>
      <c r="AU33" s="50">
        <f>AT33+Ulaz!AU33-'Izlaz COGS'!AU33</f>
        <v>588.28075000000058</v>
      </c>
      <c r="AV33" s="50">
        <f>AU33+Ulaz!AV33-'Izlaz COGS'!AV33</f>
        <v>464.41595000000058</v>
      </c>
      <c r="AW33" s="50">
        <f>AV33+Ulaz!AW33-'Izlaz COGS'!AW33</f>
        <v>332.22235000000057</v>
      </c>
      <c r="AX33" s="50">
        <f>AW33+Ulaz!AX33-'Izlaz COGS'!AX33</f>
        <v>223.08475000000055</v>
      </c>
      <c r="AY33" s="50">
        <f>AX33+Ulaz!AY33-'Izlaz COGS'!AY33</f>
        <v>48.98875000000055</v>
      </c>
      <c r="AZ33" s="50">
        <f>AY33+Ulaz!AZ33-'Izlaz COGS'!AZ33</f>
        <v>48.98875000000055</v>
      </c>
      <c r="BA33" s="50">
        <f>AZ33+Ulaz!BA33-'Izlaz COGS'!BA33</f>
        <v>48.98875000000055</v>
      </c>
      <c r="BB33" s="50">
        <f>BA33+Ulaz!BB33-'Izlaz COGS'!BB33</f>
        <v>48.98875000000055</v>
      </c>
      <c r="BC33" s="50">
        <f>BB33+Ulaz!BC33-'Izlaz COGS'!BC33</f>
        <v>48.98875000000055</v>
      </c>
    </row>
    <row r="34" spans="1:55" ht="15" customHeight="1" thickBot="1" x14ac:dyDescent="0.35">
      <c r="A34" s="1" t="s">
        <v>3</v>
      </c>
      <c r="B34" s="20" t="s">
        <v>32</v>
      </c>
      <c r="C34" s="85">
        <v>69162.399999999994</v>
      </c>
      <c r="D34" s="29"/>
      <c r="E34" s="86"/>
      <c r="F34" s="86"/>
      <c r="G34" s="86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>
        <f>C34+Ulaz!W34-'Izlaz COGS'!W34</f>
        <v>89204.926179999995</v>
      </c>
      <c r="X34" s="50">
        <f>W34+Ulaz!X34-'Izlaz COGS'!X34</f>
        <v>86194.51943</v>
      </c>
      <c r="Y34" s="50">
        <f>X34+Ulaz!Y34-'Izlaz COGS'!Y34</f>
        <v>84444.430800000002</v>
      </c>
      <c r="Z34" s="50">
        <f>Y34+Ulaz!Z34-'Izlaz COGS'!Z34</f>
        <v>82522.150600000008</v>
      </c>
      <c r="AA34" s="50">
        <f>Z34+Ulaz!AA34-'Izlaz COGS'!AA34</f>
        <v>80745.914995000014</v>
      </c>
      <c r="AB34" s="50">
        <f>AA34+Ulaz!AB34-'Izlaz COGS'!AB34</f>
        <v>79105.736350000021</v>
      </c>
      <c r="AC34" s="50">
        <f>AB34+Ulaz!AC34-'Izlaz COGS'!AC34</f>
        <v>77376.025030000019</v>
      </c>
      <c r="AD34" s="50">
        <f>AC34+Ulaz!AD34-'Izlaz COGS'!AD34</f>
        <v>104673.02257500002</v>
      </c>
      <c r="AE34" s="50">
        <f>AD34+Ulaz!AE34-'Izlaz COGS'!AE34</f>
        <v>103070.06391000003</v>
      </c>
      <c r="AF34" s="50">
        <f>AE34+Ulaz!AF34-'Izlaz COGS'!AF34</f>
        <v>101226.66543000002</v>
      </c>
      <c r="AG34" s="50">
        <f>AF34+Ulaz!AG34-'Izlaz COGS'!AG34</f>
        <v>99241.888020000028</v>
      </c>
      <c r="AH34" s="50">
        <f>AG34+Ulaz!AH34-'Izlaz COGS'!AH34</f>
        <v>97375.324860000022</v>
      </c>
      <c r="AI34" s="50">
        <f>AH34+Ulaz!AI34-'Izlaz COGS'!AI34</f>
        <v>95663.396565000017</v>
      </c>
      <c r="AJ34" s="50">
        <f>AI34+Ulaz!AJ34-'Izlaz COGS'!AJ34</f>
        <v>94161.730245000013</v>
      </c>
      <c r="AK34" s="50">
        <f>AJ34+Ulaz!AK34-'Izlaz COGS'!AK34</f>
        <v>92920.71970500001</v>
      </c>
      <c r="AL34" s="50">
        <f>AK34+Ulaz!AL34-'Izlaz COGS'!AL34</f>
        <v>91533.787620000017</v>
      </c>
      <c r="AM34" s="50">
        <f>AL34+Ulaz!AM34-'Izlaz COGS'!AM34</f>
        <v>88990.082610000012</v>
      </c>
      <c r="AN34" s="50">
        <f>AM34+Ulaz!AN34-'Izlaz COGS'!AN34</f>
        <v>87834.959130000017</v>
      </c>
      <c r="AO34" s="50">
        <f>AN34+Ulaz!AO34-'Izlaz COGS'!AO34</f>
        <v>108870.79614000002</v>
      </c>
      <c r="AP34" s="50">
        <f>AO34+Ulaz!AP34-'Izlaz COGS'!AP34</f>
        <v>107831.45006000002</v>
      </c>
      <c r="AQ34" s="50">
        <f>AP34+Ulaz!AQ34-'Izlaz COGS'!AQ34</f>
        <v>101656.97770000002</v>
      </c>
      <c r="AR34" s="50">
        <f>AQ34+Ulaz!AR34-'Izlaz COGS'!AR34</f>
        <v>94614.978460000013</v>
      </c>
      <c r="AS34" s="50">
        <f>AR34+Ulaz!AS34-'Izlaz COGS'!AS34</f>
        <v>88270.127620000014</v>
      </c>
      <c r="AT34" s="50">
        <f>AS34+Ulaz!AT34-'Izlaz COGS'!AT34</f>
        <v>82906.647220000028</v>
      </c>
      <c r="AU34" s="50">
        <f>AT34+Ulaz!AU34-'Izlaz COGS'!AU34</f>
        <v>79202.129220000032</v>
      </c>
      <c r="AV34" s="50">
        <f>AU34+Ulaz!AV34-'Izlaz COGS'!AV34</f>
        <v>76992.865140000038</v>
      </c>
      <c r="AW34" s="50">
        <f>AV34+Ulaz!AW34-'Izlaz COGS'!AW34</f>
        <v>73138.592300000048</v>
      </c>
      <c r="AX34" s="50">
        <f>AW34+Ulaz!AX34-'Izlaz COGS'!AX34</f>
        <v>68833.073030000043</v>
      </c>
      <c r="AY34" s="50">
        <f>AX34+Ulaz!AY34-'Izlaz COGS'!AY34</f>
        <v>63549.563630000055</v>
      </c>
      <c r="AZ34" s="50">
        <f>AY34+Ulaz!AZ34-'Izlaz COGS'!AZ34</f>
        <v>61804.315580000053</v>
      </c>
      <c r="BA34" s="50">
        <f>AZ34+Ulaz!BA34-'Izlaz COGS'!BA34</f>
        <v>59774.170555000055</v>
      </c>
      <c r="BB34" s="50">
        <f>BA34+Ulaz!BB34-'Izlaz COGS'!BB34</f>
        <v>57780.239030000055</v>
      </c>
      <c r="BC34" s="50">
        <f>BB34+Ulaz!BC34-'Izlaz COGS'!BC34</f>
        <v>56627.109305000056</v>
      </c>
    </row>
    <row r="35" spans="1:55" ht="15" customHeight="1" thickBot="1" x14ac:dyDescent="0.35">
      <c r="A35" s="1" t="s">
        <v>3</v>
      </c>
      <c r="B35" s="20" t="s">
        <v>33</v>
      </c>
      <c r="C35" s="85">
        <v>415155.64</v>
      </c>
      <c r="D35" s="29"/>
      <c r="E35" s="86"/>
      <c r="F35" s="86"/>
      <c r="G35" s="86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>
        <f>C35+Ulaz!W35-'Izlaz COGS'!W35</f>
        <v>494052.0621599998</v>
      </c>
      <c r="X35" s="50">
        <f>W35+Ulaz!X35-'Izlaz COGS'!X35</f>
        <v>465849.6763474996</v>
      </c>
      <c r="Y35" s="50">
        <f>X35+Ulaz!Y35-'Izlaz COGS'!Y35</f>
        <v>451609.00788874947</v>
      </c>
      <c r="Z35" s="50">
        <f>Y35+Ulaz!Z35-'Izlaz COGS'!Z35</f>
        <v>431441.99982624949</v>
      </c>
      <c r="AA35" s="50">
        <f>Z35+Ulaz!AA35-'Izlaz COGS'!AA35</f>
        <v>496798.82907499943</v>
      </c>
      <c r="AB35" s="50">
        <f>AA35+Ulaz!AB35-'Izlaz COGS'!AB35</f>
        <v>571094.22263999935</v>
      </c>
      <c r="AC35" s="50">
        <f>AB35+Ulaz!AC35-'Izlaz COGS'!AC35</f>
        <v>627901.13409624924</v>
      </c>
      <c r="AD35" s="50">
        <f>AC35+Ulaz!AD35-'Izlaz COGS'!AD35</f>
        <v>597108.66026874911</v>
      </c>
      <c r="AE35" s="50">
        <f>AD35+Ulaz!AE35-'Izlaz COGS'!AE35</f>
        <v>575011.795382499</v>
      </c>
      <c r="AF35" s="50">
        <f>AE35+Ulaz!AF35-'Izlaz COGS'!AF35</f>
        <v>551407.63499499892</v>
      </c>
      <c r="AG35" s="50">
        <f>AF35+Ulaz!AG35-'Izlaz COGS'!AG35</f>
        <v>529489.45236249885</v>
      </c>
      <c r="AH35" s="50">
        <f>AG35+Ulaz!AH35-'Izlaz COGS'!AH35</f>
        <v>469451.92952874885</v>
      </c>
      <c r="AI35" s="50">
        <f>AH35+Ulaz!AI35-'Izlaz COGS'!AI35</f>
        <v>456122.61333624873</v>
      </c>
      <c r="AJ35" s="50">
        <f>AI35+Ulaz!AJ35-'Izlaz COGS'!AJ35</f>
        <v>432129.40217124874</v>
      </c>
      <c r="AK35" s="50">
        <f>AJ35+Ulaz!AK35-'Izlaz COGS'!AK35</f>
        <v>396924.83873874863</v>
      </c>
      <c r="AL35" s="50">
        <f>AK35+Ulaz!AL35-'Izlaz COGS'!AL35</f>
        <v>455524.41756124864</v>
      </c>
      <c r="AM35" s="50">
        <f>AL35+Ulaz!AM35-'Izlaz COGS'!AM35</f>
        <v>434350.46495374857</v>
      </c>
      <c r="AN35" s="50">
        <f>AM35+Ulaz!AN35-'Izlaz COGS'!AN35</f>
        <v>409572.97872374859</v>
      </c>
      <c r="AO35" s="50">
        <f>AN35+Ulaz!AO35-'Izlaz COGS'!AO35</f>
        <v>377964.98828874849</v>
      </c>
      <c r="AP35" s="50">
        <f>AO35+Ulaz!AP35-'Izlaz COGS'!AP35</f>
        <v>443803.03671874851</v>
      </c>
      <c r="AQ35" s="50">
        <f>AP35+Ulaz!AQ35-'Izlaz COGS'!AQ35</f>
        <v>398286.37700874859</v>
      </c>
      <c r="AR35" s="50">
        <f>AQ35+Ulaz!AR35-'Izlaz COGS'!AR35</f>
        <v>371851.79762874858</v>
      </c>
      <c r="AS35" s="50">
        <f>AR35+Ulaz!AS35-'Izlaz COGS'!AS35</f>
        <v>347696.82153874845</v>
      </c>
      <c r="AT35" s="50">
        <f>AS35+Ulaz!AT35-'Izlaz COGS'!AT35</f>
        <v>332157.03175874834</v>
      </c>
      <c r="AU35" s="50">
        <f>AT35+Ulaz!AU35-'Izlaz COGS'!AU35</f>
        <v>305656.33643874835</v>
      </c>
      <c r="AV35" s="50">
        <f>AU35+Ulaz!AV35-'Izlaz COGS'!AV35</f>
        <v>294298.06959874823</v>
      </c>
      <c r="AW35" s="50">
        <f>AV35+Ulaz!AW35-'Izlaz COGS'!AW35</f>
        <v>257975.52841874812</v>
      </c>
      <c r="AX35" s="50">
        <f>AW35+Ulaz!AX35-'Izlaz COGS'!AX35</f>
        <v>232260.89255624812</v>
      </c>
      <c r="AY35" s="50">
        <f>AX35+Ulaz!AY35-'Izlaz COGS'!AY35</f>
        <v>190772.73847874801</v>
      </c>
      <c r="AZ35" s="50">
        <f>AY35+Ulaz!AZ35-'Izlaz COGS'!AZ35</f>
        <v>171920.81425124791</v>
      </c>
      <c r="BA35" s="50">
        <f>AZ35+Ulaz!BA35-'Izlaz COGS'!BA35</f>
        <v>241410.90143249781</v>
      </c>
      <c r="BB35" s="50">
        <f>BA35+Ulaz!BB35-'Izlaz COGS'!BB35</f>
        <v>314332.05294499767</v>
      </c>
      <c r="BC35" s="50">
        <f>BB35+Ulaz!BC35-'Izlaz COGS'!BC35</f>
        <v>290987.21668874758</v>
      </c>
    </row>
    <row r="36" spans="1:55" ht="15" customHeight="1" thickBot="1" x14ac:dyDescent="0.35">
      <c r="A36" s="1" t="s">
        <v>3</v>
      </c>
      <c r="B36" s="20" t="s">
        <v>34</v>
      </c>
      <c r="C36" s="85">
        <v>45734.29</v>
      </c>
      <c r="D36" s="29"/>
      <c r="E36" s="86"/>
      <c r="F36" s="86"/>
      <c r="G36" s="86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>
        <f>C36+Ulaz!W36-'Izlaz COGS'!W36</f>
        <v>40908.157259999993</v>
      </c>
      <c r="X36" s="50">
        <f>W36+Ulaz!X36-'Izlaz COGS'!X36</f>
        <v>14873.076109999991</v>
      </c>
      <c r="Y36" s="50">
        <f>X36+Ulaz!Y36-'Izlaz COGS'!Y36</f>
        <v>11127.763044999971</v>
      </c>
      <c r="Z36" s="50">
        <f>Y36+Ulaz!Z36-'Izlaz COGS'!Z36</f>
        <v>29459.109194999972</v>
      </c>
      <c r="AA36" s="50">
        <f>Z36+Ulaz!AA36-'Izlaz COGS'!AA36</f>
        <v>70347.082504999955</v>
      </c>
      <c r="AB36" s="50">
        <f>AA36+Ulaz!AB36-'Izlaz COGS'!AB36</f>
        <v>65364.812809999952</v>
      </c>
      <c r="AC36" s="50">
        <f>AB36+Ulaz!AC36-'Izlaz COGS'!AC36</f>
        <v>57453.68289499994</v>
      </c>
      <c r="AD36" s="50">
        <f>AC36+Ulaz!AD36-'Izlaz COGS'!AD36</f>
        <v>51004.244899999932</v>
      </c>
      <c r="AE36" s="50">
        <f>AD36+Ulaz!AE36-'Izlaz COGS'!AE36</f>
        <v>47338.768084999931</v>
      </c>
      <c r="AF36" s="50">
        <f>AE36+Ulaz!AF36-'Izlaz COGS'!AF36</f>
        <v>43616.744779999928</v>
      </c>
      <c r="AG36" s="50">
        <f>AF36+Ulaz!AG36-'Izlaz COGS'!AG36</f>
        <v>38341.524829999929</v>
      </c>
      <c r="AH36" s="50">
        <f>AG36+Ulaz!AH36-'Izlaz COGS'!AH36</f>
        <v>35401.062304999927</v>
      </c>
      <c r="AI36" s="50">
        <f>AH36+Ulaz!AI36-'Izlaz COGS'!AI36</f>
        <v>32513.542669999926</v>
      </c>
      <c r="AJ36" s="50">
        <f>AI36+Ulaz!AJ36-'Izlaz COGS'!AJ36</f>
        <v>18277.701049999927</v>
      </c>
      <c r="AK36" s="50">
        <f>AJ36+Ulaz!AK36-'Izlaz COGS'!AK36</f>
        <v>13804.357174999928</v>
      </c>
      <c r="AL36" s="50">
        <f>AK36+Ulaz!AL36-'Izlaz COGS'!AL36</f>
        <v>6070.6561999999185</v>
      </c>
      <c r="AM36" s="50">
        <f>AL36+Ulaz!AM36-'Izlaz COGS'!AM36</f>
        <v>2241.7861549999184</v>
      </c>
      <c r="AN36" s="50">
        <f>AM36+Ulaz!AN36-'Izlaz COGS'!AN36</f>
        <v>39346.034204999924</v>
      </c>
      <c r="AO36" s="50">
        <f>AN36+Ulaz!AO36-'Izlaz COGS'!AO36</f>
        <v>33245.269534999927</v>
      </c>
      <c r="AP36" s="50">
        <f>AO36+Ulaz!AP36-'Izlaz COGS'!AP36</f>
        <v>26757.717814999905</v>
      </c>
      <c r="AQ36" s="50">
        <f>AP36+Ulaz!AQ36-'Izlaz COGS'!AQ36</f>
        <v>20615.467934999906</v>
      </c>
      <c r="AR36" s="50">
        <f>AQ36+Ulaz!AR36-'Izlaz COGS'!AR36</f>
        <v>18540.580574999905</v>
      </c>
      <c r="AS36" s="50">
        <f>AR36+Ulaz!AS36-'Izlaz COGS'!AS36</f>
        <v>53125.307334999896</v>
      </c>
      <c r="AT36" s="50">
        <f>AS36+Ulaz!AT36-'Izlaz COGS'!AT36</f>
        <v>47817.403694999884</v>
      </c>
      <c r="AU36" s="50">
        <f>AT36+Ulaz!AU36-'Izlaz COGS'!AU36</f>
        <v>41897.025854999883</v>
      </c>
      <c r="AV36" s="50">
        <f>AU36+Ulaz!AV36-'Izlaz COGS'!AV36</f>
        <v>36101.570734999885</v>
      </c>
      <c r="AW36" s="50">
        <f>AV36+Ulaz!AW36-'Izlaz COGS'!AW36</f>
        <v>24883.287294999885</v>
      </c>
      <c r="AX36" s="50">
        <f>AW36+Ulaz!AX36-'Izlaz COGS'!AX36</f>
        <v>21020.814264999884</v>
      </c>
      <c r="AY36" s="50">
        <f>AX36+Ulaz!AY36-'Izlaz COGS'!AY36</f>
        <v>13325.238714999876</v>
      </c>
      <c r="AZ36" s="50">
        <f>AY36+Ulaz!AZ36-'Izlaz COGS'!AZ36</f>
        <v>20892.204464999875</v>
      </c>
      <c r="BA36" s="50">
        <f>AZ36+Ulaz!BA36-'Izlaz COGS'!BA36</f>
        <v>18711.392714999874</v>
      </c>
      <c r="BB36" s="50">
        <f>BA36+Ulaz!BB36-'Izlaz COGS'!BB36</f>
        <v>17129.544264999873</v>
      </c>
      <c r="BC36" s="50">
        <f>BB36+Ulaz!BC36-'Izlaz COGS'!BC36</f>
        <v>16617.847039999873</v>
      </c>
    </row>
    <row r="37" spans="1:55" ht="15" customHeight="1" thickBot="1" x14ac:dyDescent="0.35">
      <c r="A37" s="1" t="s">
        <v>3</v>
      </c>
      <c r="B37" s="20" t="s">
        <v>35</v>
      </c>
      <c r="C37" s="85">
        <v>120.06</v>
      </c>
      <c r="D37" s="29"/>
      <c r="E37" s="86"/>
      <c r="F37" s="86"/>
      <c r="G37" s="86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>
        <f>C37+Ulaz!W37-'Izlaz COGS'!W37</f>
        <v>120.06</v>
      </c>
      <c r="X37" s="50">
        <f>W37+Ulaz!X37-'Izlaz COGS'!X37</f>
        <v>120.06</v>
      </c>
      <c r="Y37" s="50">
        <f>X37+Ulaz!Y37-'Izlaz COGS'!Y37</f>
        <v>120.06</v>
      </c>
      <c r="Z37" s="50">
        <f>Y37+Ulaz!Z37-'Izlaz COGS'!Z37</f>
        <v>120.06</v>
      </c>
      <c r="AA37" s="50">
        <f>Z37+Ulaz!AA37-'Izlaz COGS'!AA37</f>
        <v>-102.94</v>
      </c>
      <c r="AB37" s="50">
        <f>AA37+Ulaz!AB37-'Izlaz COGS'!AB37</f>
        <v>-102.94</v>
      </c>
      <c r="AC37" s="50">
        <f>AB37+Ulaz!AC37-'Izlaz COGS'!AC37</f>
        <v>-102.94</v>
      </c>
      <c r="AD37" s="50">
        <f>AC37+Ulaz!AD37-'Izlaz COGS'!AD37</f>
        <v>-102.94</v>
      </c>
      <c r="AE37" s="50">
        <f>AD37+Ulaz!AE37-'Izlaz COGS'!AE37</f>
        <v>-102.94</v>
      </c>
      <c r="AF37" s="50">
        <f>AE37+Ulaz!AF37-'Izlaz COGS'!AF37</f>
        <v>-102.94</v>
      </c>
      <c r="AG37" s="50">
        <f>AF37+Ulaz!AG37-'Izlaz COGS'!AG37</f>
        <v>-102.94</v>
      </c>
      <c r="AH37" s="50">
        <f>AG37+Ulaz!AH37-'Izlaz COGS'!AH37</f>
        <v>-102.94</v>
      </c>
      <c r="AI37" s="50">
        <f>AH37+Ulaz!AI37-'Izlaz COGS'!AI37</f>
        <v>-102.94</v>
      </c>
      <c r="AJ37" s="50">
        <f>AI37+Ulaz!AJ37-'Izlaz COGS'!AJ37</f>
        <v>-102.94</v>
      </c>
      <c r="AK37" s="50">
        <f>AJ37+Ulaz!AK37-'Izlaz COGS'!AK37</f>
        <v>-102.94</v>
      </c>
      <c r="AL37" s="50">
        <f>AK37+Ulaz!AL37-'Izlaz COGS'!AL37</f>
        <v>-102.94</v>
      </c>
      <c r="AM37" s="50">
        <f>AL37+Ulaz!AM37-'Izlaz COGS'!AM37</f>
        <v>-102.94</v>
      </c>
      <c r="AN37" s="50">
        <f>AM37+Ulaz!AN37-'Izlaz COGS'!AN37</f>
        <v>-102.94</v>
      </c>
      <c r="AO37" s="50">
        <f>AN37+Ulaz!AO37-'Izlaz COGS'!AO37</f>
        <v>-102.94</v>
      </c>
      <c r="AP37" s="50">
        <f>AO37+Ulaz!AP37-'Izlaz COGS'!AP37</f>
        <v>-102.94</v>
      </c>
      <c r="AQ37" s="50">
        <f>AP37+Ulaz!AQ37-'Izlaz COGS'!AQ37</f>
        <v>-102.94</v>
      </c>
      <c r="AR37" s="50">
        <f>AQ37+Ulaz!AR37-'Izlaz COGS'!AR37</f>
        <v>-102.94</v>
      </c>
      <c r="AS37" s="50">
        <f>AR37+Ulaz!AS37-'Izlaz COGS'!AS37</f>
        <v>-102.94</v>
      </c>
      <c r="AT37" s="50">
        <f>AS37+Ulaz!AT37-'Izlaz COGS'!AT37</f>
        <v>-102.94</v>
      </c>
      <c r="AU37" s="50">
        <f>AT37+Ulaz!AU37-'Izlaz COGS'!AU37</f>
        <v>-102.94</v>
      </c>
      <c r="AV37" s="50">
        <f>AU37+Ulaz!AV37-'Izlaz COGS'!AV37</f>
        <v>-102.94</v>
      </c>
      <c r="AW37" s="50">
        <f>AV37+Ulaz!AW37-'Izlaz COGS'!AW37</f>
        <v>-102.94</v>
      </c>
      <c r="AX37" s="50">
        <f>AW37+Ulaz!AX37-'Izlaz COGS'!AX37</f>
        <v>-102.94</v>
      </c>
      <c r="AY37" s="50">
        <f>AX37+Ulaz!AY37-'Izlaz COGS'!AY37</f>
        <v>-102.94</v>
      </c>
      <c r="AZ37" s="50">
        <f>AY37+Ulaz!AZ37-'Izlaz COGS'!AZ37</f>
        <v>-102.94</v>
      </c>
      <c r="BA37" s="50">
        <f>AZ37+Ulaz!BA37-'Izlaz COGS'!BA37</f>
        <v>-102.94</v>
      </c>
      <c r="BB37" s="50">
        <f>BA37+Ulaz!BB37-'Izlaz COGS'!BB37</f>
        <v>-102.94</v>
      </c>
      <c r="BC37" s="50">
        <f>BB37+Ulaz!BC37-'Izlaz COGS'!BC37</f>
        <v>-102.94</v>
      </c>
    </row>
    <row r="38" spans="1:55" ht="15" customHeight="1" thickBot="1" x14ac:dyDescent="0.35">
      <c r="A38" s="1" t="s">
        <v>3</v>
      </c>
      <c r="B38" s="24" t="s">
        <v>36</v>
      </c>
      <c r="C38" s="85">
        <v>1740</v>
      </c>
      <c r="D38" s="29"/>
      <c r="E38" s="86"/>
      <c r="F38" s="86"/>
      <c r="G38" s="86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>
        <f>C38+Ulaz!W38-'Izlaz COGS'!W38</f>
        <v>1740</v>
      </c>
      <c r="X38" s="50">
        <f>W38+Ulaz!X38-'Izlaz COGS'!X38</f>
        <v>1740</v>
      </c>
      <c r="Y38" s="50">
        <f>X38+Ulaz!Y38-'Izlaz COGS'!Y38</f>
        <v>1740</v>
      </c>
      <c r="Z38" s="50">
        <f>Y38+Ulaz!Z38-'Izlaz COGS'!Z38</f>
        <v>1740</v>
      </c>
      <c r="AA38" s="50">
        <f>Z38+Ulaz!AA38-'Izlaz COGS'!AA38</f>
        <v>1715</v>
      </c>
      <c r="AB38" s="50">
        <f>AA38+Ulaz!AB38-'Izlaz COGS'!AB38</f>
        <v>1715</v>
      </c>
      <c r="AC38" s="50">
        <f>AB38+Ulaz!AC38-'Izlaz COGS'!AC38</f>
        <v>1715</v>
      </c>
      <c r="AD38" s="50">
        <f>AC38+Ulaz!AD38-'Izlaz COGS'!AD38</f>
        <v>1715</v>
      </c>
      <c r="AE38" s="50">
        <f>AD38+Ulaz!AE38-'Izlaz COGS'!AE38</f>
        <v>1715</v>
      </c>
      <c r="AF38" s="50">
        <f>AE38+Ulaz!AF38-'Izlaz COGS'!AF38</f>
        <v>1715</v>
      </c>
      <c r="AG38" s="50">
        <f>AF38+Ulaz!AG38-'Izlaz COGS'!AG38</f>
        <v>1715</v>
      </c>
      <c r="AH38" s="50">
        <f>AG38+Ulaz!AH38-'Izlaz COGS'!AH38</f>
        <v>1715</v>
      </c>
      <c r="AI38" s="50">
        <f>AH38+Ulaz!AI38-'Izlaz COGS'!AI38</f>
        <v>1715</v>
      </c>
      <c r="AJ38" s="50">
        <f>AI38+Ulaz!AJ38-'Izlaz COGS'!AJ38</f>
        <v>1715</v>
      </c>
      <c r="AK38" s="50">
        <f>AJ38+Ulaz!AK38-'Izlaz COGS'!AK38</f>
        <v>1715</v>
      </c>
      <c r="AL38" s="50">
        <f>AK38+Ulaz!AL38-'Izlaz COGS'!AL38</f>
        <v>1715</v>
      </c>
      <c r="AM38" s="50">
        <f>AL38+Ulaz!AM38-'Izlaz COGS'!AM38</f>
        <v>1715</v>
      </c>
      <c r="AN38" s="50">
        <f>AM38+Ulaz!AN38-'Izlaz COGS'!AN38</f>
        <v>1715</v>
      </c>
      <c r="AO38" s="50">
        <f>AN38+Ulaz!AO38-'Izlaz COGS'!AO38</f>
        <v>1715</v>
      </c>
      <c r="AP38" s="50">
        <f>AO38+Ulaz!AP38-'Izlaz COGS'!AP38</f>
        <v>1715</v>
      </c>
      <c r="AQ38" s="50">
        <f>AP38+Ulaz!AQ38-'Izlaz COGS'!AQ38</f>
        <v>1715</v>
      </c>
      <c r="AR38" s="50">
        <f>AQ38+Ulaz!AR38-'Izlaz COGS'!AR38</f>
        <v>1715</v>
      </c>
      <c r="AS38" s="50">
        <f>AR38+Ulaz!AS38-'Izlaz COGS'!AS38</f>
        <v>1715</v>
      </c>
      <c r="AT38" s="50">
        <f>AS38+Ulaz!AT38-'Izlaz COGS'!AT38</f>
        <v>1715</v>
      </c>
      <c r="AU38" s="50">
        <f>AT38+Ulaz!AU38-'Izlaz COGS'!AU38</f>
        <v>1715</v>
      </c>
      <c r="AV38" s="50">
        <f>AU38+Ulaz!AV38-'Izlaz COGS'!AV38</f>
        <v>1715</v>
      </c>
      <c r="AW38" s="50">
        <f>AV38+Ulaz!AW38-'Izlaz COGS'!AW38</f>
        <v>1715</v>
      </c>
      <c r="AX38" s="50">
        <f>AW38+Ulaz!AX38-'Izlaz COGS'!AX38</f>
        <v>1715</v>
      </c>
      <c r="AY38" s="50">
        <f>AX38+Ulaz!AY38-'Izlaz COGS'!AY38</f>
        <v>1715</v>
      </c>
      <c r="AZ38" s="50">
        <f>AY38+Ulaz!AZ38-'Izlaz COGS'!AZ38</f>
        <v>1715</v>
      </c>
      <c r="BA38" s="50">
        <f>AZ38+Ulaz!BA38-'Izlaz COGS'!BA38</f>
        <v>1715</v>
      </c>
      <c r="BB38" s="50">
        <f>BA38+Ulaz!BB38-'Izlaz COGS'!BB38</f>
        <v>1715</v>
      </c>
      <c r="BC38" s="50">
        <f>BB38+Ulaz!BC38-'Izlaz COGS'!BC38</f>
        <v>1715</v>
      </c>
    </row>
    <row r="39" spans="1:55" ht="15" customHeight="1" thickBot="1" x14ac:dyDescent="0.35">
      <c r="A39" s="1" t="s">
        <v>3</v>
      </c>
      <c r="B39" s="24" t="s">
        <v>37</v>
      </c>
      <c r="C39" s="85">
        <v>43011.72</v>
      </c>
      <c r="D39" s="29"/>
      <c r="E39" s="86"/>
      <c r="F39" s="86"/>
      <c r="G39" s="86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>
        <f>C39+Ulaz!W39-'Izlaz COGS'!W39</f>
        <v>33074.154119999999</v>
      </c>
      <c r="X39" s="50">
        <f>W39+Ulaz!X39-'Izlaz COGS'!X39</f>
        <v>28427.163969999991</v>
      </c>
      <c r="Y39" s="50">
        <f>X39+Ulaz!Y39-'Izlaz COGS'!Y39</f>
        <v>25989.11021999998</v>
      </c>
      <c r="Z39" s="50">
        <f>Y39+Ulaz!Z39-'Izlaz COGS'!Z39</f>
        <v>21857.228069999979</v>
      </c>
      <c r="AA39" s="50">
        <f>Z39+Ulaz!AA39-'Izlaz COGS'!AA39</f>
        <v>47110.689239999985</v>
      </c>
      <c r="AB39" s="50">
        <f>AA39+Ulaz!AB39-'Izlaz COGS'!AB39</f>
        <v>44616.937319999975</v>
      </c>
      <c r="AC39" s="50">
        <f>AB39+Ulaz!AC39-'Izlaz COGS'!AC39</f>
        <v>41197.596119999973</v>
      </c>
      <c r="AD39" s="50">
        <f>AC39+Ulaz!AD39-'Izlaz COGS'!AD39</f>
        <v>38617.934804999975</v>
      </c>
      <c r="AE39" s="50">
        <f>AD39+Ulaz!AE39-'Izlaz COGS'!AE39</f>
        <v>33349.056959999973</v>
      </c>
      <c r="AF39" s="50">
        <f>AE39+Ulaz!AF39-'Izlaz COGS'!AF39</f>
        <v>28692.725279999973</v>
      </c>
      <c r="AG39" s="50">
        <f>AF39+Ulaz!AG39-'Izlaz COGS'!AG39</f>
        <v>55640.857229999972</v>
      </c>
      <c r="AH39" s="50">
        <f>AG39+Ulaz!AH39-'Izlaz COGS'!AH39</f>
        <v>50547.092399999972</v>
      </c>
      <c r="AI39" s="50">
        <f>AH39+Ulaz!AI39-'Izlaz COGS'!AI39</f>
        <v>48309.005009999972</v>
      </c>
      <c r="AJ39" s="50">
        <f>AI39+Ulaz!AJ39-'Izlaz COGS'!AJ39</f>
        <v>43378.588364999974</v>
      </c>
      <c r="AK39" s="50">
        <f>AJ39+Ulaz!AK39-'Izlaz COGS'!AK39</f>
        <v>38134.129529999984</v>
      </c>
      <c r="AL39" s="50">
        <f>AK39+Ulaz!AL39-'Izlaz COGS'!AL39</f>
        <v>31213.004549999983</v>
      </c>
      <c r="AM39" s="50">
        <f>AL39+Ulaz!AM39-'Izlaz COGS'!AM39</f>
        <v>26374.279889999983</v>
      </c>
      <c r="AN39" s="50">
        <f>AM39+Ulaz!AN39-'Izlaz COGS'!AN39</f>
        <v>21875.665769999985</v>
      </c>
      <c r="AO39" s="50">
        <f>AN39+Ulaz!AO39-'Izlaz COGS'!AO39</f>
        <v>32630.382419999987</v>
      </c>
      <c r="AP39" s="50">
        <f>AO39+Ulaz!AP39-'Izlaz COGS'!AP39</f>
        <v>28878.393739999989</v>
      </c>
      <c r="AQ39" s="50">
        <f>AP39+Ulaz!AQ39-'Izlaz COGS'!AQ39</f>
        <v>23992.525939999989</v>
      </c>
      <c r="AR39" s="50">
        <f>AQ39+Ulaz!AR39-'Izlaz COGS'!AR39</f>
        <v>20377.79657999998</v>
      </c>
      <c r="AS39" s="50">
        <f>AR39+Ulaz!AS39-'Izlaz COGS'!AS39</f>
        <v>17147.27081999998</v>
      </c>
      <c r="AT39" s="50">
        <f>AS39+Ulaz!AT39-'Izlaz COGS'!AT39</f>
        <v>12190.202219999981</v>
      </c>
      <c r="AU39" s="50">
        <f>AT39+Ulaz!AU39-'Izlaz COGS'!AU39</f>
        <v>25382.589099999983</v>
      </c>
      <c r="AV39" s="50">
        <f>AU39+Ulaz!AV39-'Izlaz COGS'!AV39</f>
        <v>21432.271739999982</v>
      </c>
      <c r="AW39" s="50">
        <f>AV39+Ulaz!AW39-'Izlaz COGS'!AW39</f>
        <v>17413.981859999982</v>
      </c>
      <c r="AX39" s="50">
        <f>AW39+Ulaz!AX39-'Izlaz COGS'!AX39</f>
        <v>14360.046689999981</v>
      </c>
      <c r="AY39" s="50">
        <f>AX39+Ulaz!AY39-'Izlaz COGS'!AY39</f>
        <v>24132.703139999983</v>
      </c>
      <c r="AZ39" s="50">
        <f>AY39+Ulaz!AZ39-'Izlaz COGS'!AZ39</f>
        <v>21304.726559999985</v>
      </c>
      <c r="BA39" s="50">
        <f>AZ39+Ulaz!BA39-'Izlaz COGS'!BA39</f>
        <v>19026.591909999985</v>
      </c>
      <c r="BB39" s="50">
        <f>BA39+Ulaz!BB39-'Izlaz COGS'!BB39</f>
        <v>15872.103484999985</v>
      </c>
      <c r="BC39" s="50">
        <f>BB39+Ulaz!BC39-'Izlaz COGS'!BC39</f>
        <v>14636.589809999985</v>
      </c>
    </row>
    <row r="40" spans="1:55" ht="15" customHeight="1" thickBot="1" x14ac:dyDescent="0.35">
      <c r="A40" s="1" t="s">
        <v>3</v>
      </c>
      <c r="B40" s="24" t="s">
        <v>38</v>
      </c>
      <c r="C40" s="85">
        <v>10367.27</v>
      </c>
      <c r="D40" s="29"/>
      <c r="E40" s="86"/>
      <c r="F40" s="86"/>
      <c r="G40" s="86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>
        <f>C40+Ulaz!W40-'Izlaz COGS'!W40</f>
        <v>10192.3704</v>
      </c>
      <c r="X40" s="50">
        <f>W40+Ulaz!X40-'Izlaz COGS'!X40</f>
        <v>10072.7359</v>
      </c>
      <c r="Y40" s="50">
        <f>X40+Ulaz!Y40-'Izlaz COGS'!Y40</f>
        <v>9785.5633999999991</v>
      </c>
      <c r="Z40" s="50">
        <f>Y40+Ulaz!Z40-'Izlaz COGS'!Z40</f>
        <v>9628.7953999999991</v>
      </c>
      <c r="AA40" s="50">
        <f>Z40+Ulaz!AA40-'Izlaz COGS'!AA40</f>
        <v>9374.707699999999</v>
      </c>
      <c r="AB40" s="50">
        <f>AA40+Ulaz!AB40-'Izlaz COGS'!AB40</f>
        <v>9250.5196999999989</v>
      </c>
      <c r="AC40" s="50">
        <f>AB40+Ulaz!AC40-'Izlaz COGS'!AC40</f>
        <v>8907.2488999999987</v>
      </c>
      <c r="AD40" s="50">
        <f>AC40+Ulaz!AD40-'Izlaz COGS'!AD40</f>
        <v>8695.6759999999995</v>
      </c>
      <c r="AE40" s="50">
        <f>AD40+Ulaz!AE40-'Izlaz COGS'!AE40</f>
        <v>8343.3432499999999</v>
      </c>
      <c r="AF40" s="50">
        <f>AE40+Ulaz!AF40-'Izlaz COGS'!AF40</f>
        <v>8174.85185</v>
      </c>
      <c r="AG40" s="50">
        <f>AF40+Ulaz!AG40-'Izlaz COGS'!AG40</f>
        <v>7945.4573</v>
      </c>
      <c r="AH40" s="50">
        <f>AG40+Ulaz!AH40-'Izlaz COGS'!AH40</f>
        <v>7428.8720000000003</v>
      </c>
      <c r="AI40" s="50">
        <f>AH40+Ulaz!AI40-'Izlaz COGS'!AI40</f>
        <v>7309.0291999999999</v>
      </c>
      <c r="AJ40" s="50">
        <f>AI40+Ulaz!AJ40-'Izlaz COGS'!AJ40</f>
        <v>7199.4197000000004</v>
      </c>
      <c r="AK40" s="50">
        <f>AJ40+Ulaz!AK40-'Izlaz COGS'!AK40</f>
        <v>7042.8132500000002</v>
      </c>
      <c r="AL40" s="50">
        <f>AK40+Ulaz!AL40-'Izlaz COGS'!AL40</f>
        <v>6700.1709499999997</v>
      </c>
      <c r="AM40" s="50">
        <f>AL40+Ulaz!AM40-'Izlaz COGS'!AM40</f>
        <v>6520.8802999999998</v>
      </c>
      <c r="AN40" s="50">
        <f>AM40+Ulaz!AN40-'Izlaz COGS'!AN40</f>
        <v>6365.7161999999998</v>
      </c>
      <c r="AO40" s="50">
        <f>AN40+Ulaz!AO40-'Izlaz COGS'!AO40</f>
        <v>6187.5136999999995</v>
      </c>
      <c r="AP40" s="50">
        <f>AO40+Ulaz!AP40-'Izlaz COGS'!AP40</f>
        <v>5941.8140999999996</v>
      </c>
      <c r="AQ40" s="50">
        <f>AP40+Ulaz!AQ40-'Izlaz COGS'!AQ40</f>
        <v>5502.2320999999993</v>
      </c>
      <c r="AR40" s="50">
        <f>AQ40+Ulaz!AR40-'Izlaz COGS'!AR40</f>
        <v>5373.0892999999996</v>
      </c>
      <c r="AS40" s="50">
        <f>AR40+Ulaz!AS40-'Izlaz COGS'!AS40</f>
        <v>5256.1148999999996</v>
      </c>
      <c r="AT40" s="50">
        <f>AS40+Ulaz!AT40-'Izlaz COGS'!AT40</f>
        <v>5095.8144999999995</v>
      </c>
      <c r="AU40" s="50">
        <f>AT40+Ulaz!AU40-'Izlaz COGS'!AU40</f>
        <v>4750.8536999999997</v>
      </c>
      <c r="AV40" s="50">
        <f>AU40+Ulaz!AV40-'Izlaz COGS'!AV40</f>
        <v>4562.3885</v>
      </c>
      <c r="AW40" s="50">
        <f>AV40+Ulaz!AW40-'Izlaz COGS'!AW40</f>
        <v>16297.408500000001</v>
      </c>
      <c r="AX40" s="50">
        <f>AW40+Ulaz!AX40-'Izlaz COGS'!AX40</f>
        <v>15994.729500000001</v>
      </c>
      <c r="AY40" s="50">
        <f>AX40+Ulaz!AY40-'Izlaz COGS'!AY40</f>
        <v>15513.567000000001</v>
      </c>
      <c r="AZ40" s="50">
        <f>AY40+Ulaz!AZ40-'Izlaz COGS'!AZ40</f>
        <v>15360.542700000002</v>
      </c>
      <c r="BA40" s="50">
        <f>AZ40+Ulaz!BA40-'Izlaz COGS'!BA40</f>
        <v>15224.712700000002</v>
      </c>
      <c r="BB40" s="50">
        <f>BA40+Ulaz!BB40-'Izlaz COGS'!BB40</f>
        <v>14857.607450000001</v>
      </c>
      <c r="BC40" s="50">
        <f>BB40+Ulaz!BC40-'Izlaz COGS'!BC40</f>
        <v>14733.174950000001</v>
      </c>
    </row>
    <row r="41" spans="1:55" ht="15" customHeight="1" thickBot="1" x14ac:dyDescent="0.35">
      <c r="A41" s="1" t="s">
        <v>3</v>
      </c>
      <c r="B41" s="24" t="s">
        <v>39</v>
      </c>
      <c r="C41" s="85">
        <v>11014</v>
      </c>
      <c r="D41" s="29"/>
      <c r="E41" s="86"/>
      <c r="F41" s="86"/>
      <c r="G41" s="86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>
        <f>C41+Ulaz!W41-'Izlaz COGS'!W41</f>
        <v>9432.4539248799992</v>
      </c>
      <c r="X41" s="50">
        <f>W41+Ulaz!X41-'Izlaz COGS'!X41</f>
        <v>7441.5330170799989</v>
      </c>
      <c r="Y41" s="50">
        <f>X41+Ulaz!Y41-'Izlaz COGS'!Y41</f>
        <v>6305.9279988399994</v>
      </c>
      <c r="Z41" s="50">
        <f>Y41+Ulaz!Z41-'Izlaz COGS'!Z41</f>
        <v>5192.5938582399995</v>
      </c>
      <c r="AA41" s="50">
        <f>Z41+Ulaz!AA41-'Izlaz COGS'!AA41</f>
        <v>3328.0371127599992</v>
      </c>
      <c r="AB41" s="50">
        <f>AA41+Ulaz!AB41-'Izlaz COGS'!AB41</f>
        <v>23016.2814162</v>
      </c>
      <c r="AC41" s="50">
        <f>AB41+Ulaz!AC41-'Izlaz COGS'!AC41</f>
        <v>20628.451436939999</v>
      </c>
      <c r="AD41" s="50">
        <f>AC41+Ulaz!AD41-'Izlaz COGS'!AD41</f>
        <v>19756.995717959999</v>
      </c>
      <c r="AE41" s="50">
        <f>AD41+Ulaz!AE41-'Izlaz COGS'!AE41</f>
        <v>18665.566747019999</v>
      </c>
      <c r="AF41" s="50">
        <f>AE41+Ulaz!AF41-'Izlaz COGS'!AF41</f>
        <v>17619.358021919998</v>
      </c>
      <c r="AG41" s="50">
        <f>AF41+Ulaz!AG41-'Izlaz COGS'!AG41</f>
        <v>14425.187619420009</v>
      </c>
      <c r="AH41" s="50">
        <f>AG41+Ulaz!AH41-'Izlaz COGS'!AH41</f>
        <v>11718.236688120009</v>
      </c>
      <c r="AI41" s="50">
        <f>AH41+Ulaz!AI41-'Izlaz COGS'!AI41</f>
        <v>11234.639666520008</v>
      </c>
      <c r="AJ41" s="50">
        <f>AI41+Ulaz!AJ41-'Izlaz COGS'!AJ41</f>
        <v>10158.500451600008</v>
      </c>
      <c r="AK41" s="50">
        <f>AJ41+Ulaz!AK41-'Izlaz COGS'!AK41</f>
        <v>9500.5277623800066</v>
      </c>
      <c r="AL41" s="50">
        <f>AK41+Ulaz!AL41-'Izlaz COGS'!AL41</f>
        <v>8341.1778614400064</v>
      </c>
      <c r="AM41" s="50">
        <f>AL41+Ulaz!AM41-'Izlaz COGS'!AM41</f>
        <v>7607.8582205400062</v>
      </c>
      <c r="AN41" s="50">
        <f>AM41+Ulaz!AN41-'Izlaz COGS'!AN41</f>
        <v>6494.7078160200062</v>
      </c>
      <c r="AO41" s="50">
        <f>AN41+Ulaz!AO41-'Izlaz COGS'!AO41</f>
        <v>25156.582251860007</v>
      </c>
      <c r="AP41" s="50">
        <f>AO41+Ulaz!AP41-'Izlaz COGS'!AP41</f>
        <v>24279.095324180009</v>
      </c>
      <c r="AQ41" s="50">
        <f>AP41+Ulaz!AQ41-'Izlaz COGS'!AQ41</f>
        <v>22118.151503540008</v>
      </c>
      <c r="AR41" s="50">
        <f>AQ41+Ulaz!AR41-'Izlaz COGS'!AR41</f>
        <v>21176.193859220009</v>
      </c>
      <c r="AS41" s="50">
        <f>AR41+Ulaz!AS41-'Izlaz COGS'!AS41</f>
        <v>19829.509277780009</v>
      </c>
      <c r="AT41" s="50">
        <f>AS41+Ulaz!AT41-'Izlaz COGS'!AT41</f>
        <v>18643.35723554001</v>
      </c>
      <c r="AU41" s="50">
        <f>AT41+Ulaz!AU41-'Izlaz COGS'!AU41</f>
        <v>17418.65616146001</v>
      </c>
      <c r="AV41" s="50">
        <f>AU41+Ulaz!AV41-'Izlaz COGS'!AV41</f>
        <v>16504.272519860013</v>
      </c>
      <c r="AW41" s="50">
        <f>AV41+Ulaz!AW41-'Izlaz COGS'!AW41</f>
        <v>14909.027783060013</v>
      </c>
      <c r="AX41" s="50">
        <f>AW41+Ulaz!AX41-'Izlaz COGS'!AX41</f>
        <v>13857.320108900014</v>
      </c>
      <c r="AY41" s="50">
        <f>AX41+Ulaz!AY41-'Izlaz COGS'!AY41</f>
        <v>12283.764462380013</v>
      </c>
      <c r="AZ41" s="50">
        <f>AY41+Ulaz!AZ41-'Izlaz COGS'!AZ41</f>
        <v>11218.204446860014</v>
      </c>
      <c r="BA41" s="50">
        <f>AZ41+Ulaz!BA41-'Izlaz COGS'!BA41</f>
        <v>10556.531096060015</v>
      </c>
      <c r="BB41" s="50">
        <f>BA41+Ulaz!BB41-'Izlaz COGS'!BB41</f>
        <v>8765.182397360004</v>
      </c>
      <c r="BC41" s="50">
        <f>BB41+Ulaz!BC41-'Izlaz COGS'!BC41</f>
        <v>8283.6527333600043</v>
      </c>
    </row>
    <row r="42" spans="1:55" ht="15" customHeight="1" thickBot="1" x14ac:dyDescent="0.35">
      <c r="A42" s="1" t="s">
        <v>3</v>
      </c>
      <c r="B42" s="24" t="s">
        <v>40</v>
      </c>
      <c r="C42" s="85">
        <v>283.73</v>
      </c>
      <c r="D42" s="29"/>
      <c r="E42" s="86"/>
      <c r="F42" s="86"/>
      <c r="G42" s="86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>
        <f>C42+Ulaz!W42-'Izlaz COGS'!W42</f>
        <v>283.73</v>
      </c>
      <c r="X42" s="50">
        <f>W42+Ulaz!X42-'Izlaz COGS'!X42</f>
        <v>283.73</v>
      </c>
      <c r="Y42" s="50">
        <f>X42+Ulaz!Y42-'Izlaz COGS'!Y42</f>
        <v>283.73</v>
      </c>
      <c r="Z42" s="50">
        <f>Y42+Ulaz!Z42-'Izlaz COGS'!Z42</f>
        <v>283.73</v>
      </c>
      <c r="AA42" s="50">
        <f>Z42+Ulaz!AA42-'Izlaz COGS'!AA42</f>
        <v>283.73</v>
      </c>
      <c r="AB42" s="50">
        <f>AA42+Ulaz!AB42-'Izlaz COGS'!AB42</f>
        <v>283.73</v>
      </c>
      <c r="AC42" s="50">
        <f>AB42+Ulaz!AC42-'Izlaz COGS'!AC42</f>
        <v>283.73</v>
      </c>
      <c r="AD42" s="50">
        <f>AC42+Ulaz!AD42-'Izlaz COGS'!AD42</f>
        <v>283.73</v>
      </c>
      <c r="AE42" s="50">
        <f>AD42+Ulaz!AE42-'Izlaz COGS'!AE42</f>
        <v>283.73</v>
      </c>
      <c r="AF42" s="50">
        <f>AE42+Ulaz!AF42-'Izlaz COGS'!AF42</f>
        <v>283.73</v>
      </c>
      <c r="AG42" s="50">
        <f>AF42+Ulaz!AG42-'Izlaz COGS'!AG42</f>
        <v>283.73</v>
      </c>
      <c r="AH42" s="50">
        <f>AG42+Ulaz!AH42-'Izlaz COGS'!AH42</f>
        <v>283.73</v>
      </c>
      <c r="AI42" s="50">
        <f>AH42+Ulaz!AI42-'Izlaz COGS'!AI42</f>
        <v>283.73</v>
      </c>
      <c r="AJ42" s="50">
        <f>AI42+Ulaz!AJ42-'Izlaz COGS'!AJ42</f>
        <v>283.73</v>
      </c>
      <c r="AK42" s="50">
        <f>AJ42+Ulaz!AK42-'Izlaz COGS'!AK42</f>
        <v>283.73</v>
      </c>
      <c r="AL42" s="50">
        <f>AK42+Ulaz!AL42-'Izlaz COGS'!AL42</f>
        <v>283.73</v>
      </c>
      <c r="AM42" s="50">
        <f>AL42+Ulaz!AM42-'Izlaz COGS'!AM42</f>
        <v>283.73</v>
      </c>
      <c r="AN42" s="50">
        <f>AM42+Ulaz!AN42-'Izlaz COGS'!AN42</f>
        <v>183.73000000000002</v>
      </c>
      <c r="AO42" s="50">
        <f>AN42+Ulaz!AO42-'Izlaz COGS'!AO42</f>
        <v>83.730000000000018</v>
      </c>
      <c r="AP42" s="50">
        <f>AO42+Ulaz!AP42-'Izlaz COGS'!AP42</f>
        <v>-16.269999999999982</v>
      </c>
      <c r="AQ42" s="50">
        <f>AP42+Ulaz!AQ42-'Izlaz COGS'!AQ42</f>
        <v>-116.26999999999998</v>
      </c>
      <c r="AR42" s="50">
        <f>AQ42+Ulaz!AR42-'Izlaz COGS'!AR42</f>
        <v>-216.26999999999998</v>
      </c>
      <c r="AS42" s="50">
        <f>AR42+Ulaz!AS42-'Izlaz COGS'!AS42</f>
        <v>-316.27</v>
      </c>
      <c r="AT42" s="50">
        <f>AS42+Ulaz!AT42-'Izlaz COGS'!AT42</f>
        <v>-416.27</v>
      </c>
      <c r="AU42" s="50">
        <f>AT42+Ulaz!AU42-'Izlaz COGS'!AU42</f>
        <v>-516.27</v>
      </c>
      <c r="AV42" s="50">
        <f>AU42+Ulaz!AV42-'Izlaz COGS'!AV42</f>
        <v>-589.27</v>
      </c>
      <c r="AW42" s="50">
        <f>AV42+Ulaz!AW42-'Izlaz COGS'!AW42</f>
        <v>-589.27</v>
      </c>
      <c r="AX42" s="50">
        <f>AW42+Ulaz!AX42-'Izlaz COGS'!AX42</f>
        <v>-589.27</v>
      </c>
      <c r="AY42" s="50">
        <f>AX42+Ulaz!AY42-'Izlaz COGS'!AY42</f>
        <v>-589.27</v>
      </c>
      <c r="AZ42" s="50">
        <f>AY42+Ulaz!AZ42-'Izlaz COGS'!AZ42</f>
        <v>-589.27</v>
      </c>
      <c r="BA42" s="50">
        <f>AZ42+Ulaz!BA42-'Izlaz COGS'!BA42</f>
        <v>-589.27</v>
      </c>
      <c r="BB42" s="50">
        <f>BA42+Ulaz!BB42-'Izlaz COGS'!BB42</f>
        <v>-589.27</v>
      </c>
      <c r="BC42" s="50">
        <f>BB42+Ulaz!BC42-'Izlaz COGS'!BC42</f>
        <v>-589.27</v>
      </c>
    </row>
    <row r="43" spans="1:55" ht="15" customHeight="1" thickBot="1" x14ac:dyDescent="0.35">
      <c r="A43" s="1" t="s">
        <v>3</v>
      </c>
      <c r="B43" s="24" t="s">
        <v>41</v>
      </c>
      <c r="C43" s="85">
        <v>6133.62</v>
      </c>
      <c r="D43" s="29"/>
      <c r="E43" s="86"/>
      <c r="F43" s="86"/>
      <c r="G43" s="86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>
        <f>C43+Ulaz!W43-'Izlaz COGS'!W43</f>
        <v>5525.62</v>
      </c>
      <c r="X43" s="50">
        <f>W43+Ulaz!X43-'Izlaz COGS'!X43</f>
        <v>4816.62</v>
      </c>
      <c r="Y43" s="50">
        <f>X43+Ulaz!Y43-'Izlaz COGS'!Y43</f>
        <v>4218.62</v>
      </c>
      <c r="Z43" s="50">
        <f>Y43+Ulaz!Z43-'Izlaz COGS'!Z43</f>
        <v>7149.1974999999984</v>
      </c>
      <c r="AA43" s="50">
        <f>Z43+Ulaz!AA43-'Izlaz COGS'!AA43</f>
        <v>6513.5871999999972</v>
      </c>
      <c r="AB43" s="50">
        <f>AA43+Ulaz!AB43-'Izlaz COGS'!AB43</f>
        <v>5993.3484999999964</v>
      </c>
      <c r="AC43" s="50">
        <f>AB43+Ulaz!AC43-'Izlaz COGS'!AC43</f>
        <v>5491.7853999999952</v>
      </c>
      <c r="AD43" s="50">
        <f>AC43+Ulaz!AD43-'Izlaz COGS'!AD43</f>
        <v>4919.6099499999946</v>
      </c>
      <c r="AE43" s="50">
        <f>AD43+Ulaz!AE43-'Izlaz COGS'!AE43</f>
        <v>4514.0201499999939</v>
      </c>
      <c r="AF43" s="50">
        <f>AE43+Ulaz!AF43-'Izlaz COGS'!AF43</f>
        <v>4198.9592499999926</v>
      </c>
      <c r="AG43" s="50">
        <f>AF43+Ulaz!AG43-'Izlaz COGS'!AG43</f>
        <v>3596.2340499999927</v>
      </c>
      <c r="AH43" s="50">
        <f>AG43+Ulaz!AH43-'Izlaz COGS'!AH43</f>
        <v>6414.9457499999926</v>
      </c>
      <c r="AI43" s="50">
        <f>AH43+Ulaz!AI43-'Izlaz COGS'!AI43</f>
        <v>5957.5657499999916</v>
      </c>
      <c r="AJ43" s="50">
        <f>AI43+Ulaz!AJ43-'Izlaz COGS'!AJ43</f>
        <v>5396.5822499999904</v>
      </c>
      <c r="AK43" s="50">
        <f>AJ43+Ulaz!AK43-'Izlaz COGS'!AK43</f>
        <v>4860.9163499999895</v>
      </c>
      <c r="AL43" s="50">
        <f>AK43+Ulaz!AL43-'Izlaz COGS'!AL43</f>
        <v>4327.9163499999895</v>
      </c>
      <c r="AM43" s="50">
        <f>AL43+Ulaz!AM43-'Izlaz COGS'!AM43</f>
        <v>3804.9438999999884</v>
      </c>
      <c r="AN43" s="50">
        <f>AM43+Ulaz!AN43-'Izlaz COGS'!AN43</f>
        <v>6730.4951999999876</v>
      </c>
      <c r="AO43" s="50">
        <f>AN43+Ulaz!AO43-'Izlaz COGS'!AO43</f>
        <v>6126.4951999999876</v>
      </c>
      <c r="AP43" s="50">
        <f>AO43+Ulaz!AP43-'Izlaz COGS'!AP43</f>
        <v>5522.5063999999866</v>
      </c>
      <c r="AQ43" s="50">
        <f>AP43+Ulaz!AQ43-'Izlaz COGS'!AQ43</f>
        <v>5040.990399999986</v>
      </c>
      <c r="AR43" s="50">
        <f>AQ43+Ulaz!AR43-'Izlaz COGS'!AR43</f>
        <v>4563.418399999985</v>
      </c>
      <c r="AS43" s="50">
        <f>AR43+Ulaz!AS43-'Izlaz COGS'!AS43</f>
        <v>4234.8947999999855</v>
      </c>
      <c r="AT43" s="50">
        <f>AS43+Ulaz!AT43-'Izlaz COGS'!AT43</f>
        <v>3753.3787999999845</v>
      </c>
      <c r="AU43" s="50">
        <f>AT43+Ulaz!AU43-'Izlaz COGS'!AU43</f>
        <v>6775.806799999983</v>
      </c>
      <c r="AV43" s="50">
        <f>AU43+Ulaz!AV43-'Izlaz COGS'!AV43</f>
        <v>6447.2831999999835</v>
      </c>
      <c r="AW43" s="50">
        <f>AV43+Ulaz!AW43-'Izlaz COGS'!AW43</f>
        <v>5930.2831999999835</v>
      </c>
      <c r="AX43" s="50">
        <f>AW43+Ulaz!AX43-'Izlaz COGS'!AX43</f>
        <v>5389.5442999999823</v>
      </c>
      <c r="AY43" s="50">
        <f>AX43+Ulaz!AY43-'Izlaz COGS'!AY43</f>
        <v>4791.919999999981</v>
      </c>
      <c r="AZ43" s="50">
        <f>AY43+Ulaz!AZ43-'Izlaz COGS'!AZ43</f>
        <v>4148.1508999999796</v>
      </c>
      <c r="BA43" s="50">
        <f>AZ43+Ulaz!BA43-'Izlaz COGS'!BA43</f>
        <v>3624.1508999999796</v>
      </c>
      <c r="BB43" s="50">
        <f>BA43+Ulaz!BB43-'Izlaz COGS'!BB43</f>
        <v>3113.1508999999796</v>
      </c>
      <c r="BC43" s="50">
        <f>BB43+Ulaz!BC43-'Izlaz COGS'!BC43</f>
        <v>2510.1508999999796</v>
      </c>
    </row>
    <row r="44" spans="1:55" ht="15" customHeight="1" thickBot="1" x14ac:dyDescent="0.35">
      <c r="A44" s="1" t="s">
        <v>3</v>
      </c>
      <c r="B44" s="24" t="s">
        <v>42</v>
      </c>
      <c r="C44" s="85">
        <v>63763.33</v>
      </c>
      <c r="D44" s="29"/>
      <c r="E44" s="86"/>
      <c r="F44" s="86"/>
      <c r="G44" s="86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>
        <f>C44+Ulaz!W44-'Izlaz COGS'!W44</f>
        <v>53932.395858400021</v>
      </c>
      <c r="X44" s="50">
        <f>W44+Ulaz!X44-'Izlaz COGS'!X44</f>
        <v>86887.88697750002</v>
      </c>
      <c r="Y44" s="50">
        <f>X44+Ulaz!Y44-'Izlaz COGS'!Y44</f>
        <v>82860.356791260027</v>
      </c>
      <c r="Z44" s="50">
        <f>Y44+Ulaz!Z44-'Izlaz COGS'!Z44</f>
        <v>78831.56645415003</v>
      </c>
      <c r="AA44" s="50">
        <f>Z44+Ulaz!AA44-'Izlaz COGS'!AA44</f>
        <v>71014.618592460043</v>
      </c>
      <c r="AB44" s="50">
        <f>AA44+Ulaz!AB44-'Izlaz COGS'!AB44</f>
        <v>64856.892987000043</v>
      </c>
      <c r="AC44" s="50">
        <f>AB44+Ulaz!AC44-'Izlaz COGS'!AC44</f>
        <v>55011.616326990043</v>
      </c>
      <c r="AD44" s="50">
        <f>AC44+Ulaz!AD44-'Izlaz COGS'!AD44</f>
        <v>42977.183863860046</v>
      </c>
      <c r="AE44" s="50">
        <f>AD44+Ulaz!AE44-'Izlaz COGS'!AE44</f>
        <v>38281.397416200045</v>
      </c>
      <c r="AF44" s="50">
        <f>AE44+Ulaz!AF44-'Izlaz COGS'!AF44</f>
        <v>65532.578628650052</v>
      </c>
      <c r="AG44" s="50">
        <f>AF44+Ulaz!AG44-'Izlaz COGS'!AG44</f>
        <v>54785.186576330052</v>
      </c>
      <c r="AH44" s="50">
        <f>AG44+Ulaz!AH44-'Izlaz COGS'!AH44</f>
        <v>49372.727823860056</v>
      </c>
      <c r="AI44" s="50">
        <f>AH44+Ulaz!AI44-'Izlaz COGS'!AI44</f>
        <v>45283.491213170055</v>
      </c>
      <c r="AJ44" s="50">
        <f>AI44+Ulaz!AJ44-'Izlaz COGS'!AJ44</f>
        <v>37961.000316680052</v>
      </c>
      <c r="AK44" s="50">
        <f>AJ44+Ulaz!AK44-'Izlaz COGS'!AK44</f>
        <v>71725.140322470077</v>
      </c>
      <c r="AL44" s="50">
        <f>AK44+Ulaz!AL44-'Izlaz COGS'!AL44</f>
        <v>64402.649425980075</v>
      </c>
      <c r="AM44" s="50">
        <f>AL44+Ulaz!AM44-'Izlaz COGS'!AM44</f>
        <v>56738.096986590077</v>
      </c>
      <c r="AN44" s="50">
        <f>AM44+Ulaz!AN44-'Izlaz COGS'!AN44</f>
        <v>49415.606090100075</v>
      </c>
      <c r="AO44" s="50">
        <f>AN44+Ulaz!AO44-'Izlaz COGS'!AO44</f>
        <v>40840.05671562007</v>
      </c>
      <c r="AP44" s="50">
        <f>AO44+Ulaz!AP44-'Izlaz COGS'!AP44</f>
        <v>34429.720070820083</v>
      </c>
      <c r="AQ44" s="50">
        <f>AP44+Ulaz!AQ44-'Izlaz COGS'!AQ44</f>
        <v>18694.345337940082</v>
      </c>
      <c r="AR44" s="50">
        <f>AQ44+Ulaz!AR44-'Izlaz COGS'!AR44</f>
        <v>10118.795963460081</v>
      </c>
      <c r="AS44" s="50">
        <f>AR44+Ulaz!AS44-'Izlaz COGS'!AS44</f>
        <v>32444.075130580095</v>
      </c>
      <c r="AT44" s="50">
        <f>AS44+Ulaz!AT44-'Izlaz COGS'!AT44</f>
        <v>29388.756547780096</v>
      </c>
      <c r="AU44" s="50">
        <f>AT44+Ulaz!AU44-'Izlaz COGS'!AU44</f>
        <v>20813.207173300096</v>
      </c>
      <c r="AV44" s="50">
        <f>AU44+Ulaz!AV44-'Izlaz COGS'!AV44</f>
        <v>11242.265102500105</v>
      </c>
      <c r="AW44" s="50">
        <f>AV44+Ulaz!AW44-'Izlaz COGS'!AW44</f>
        <v>2666.7157280201045</v>
      </c>
      <c r="AX44" s="50">
        <f>AW44+Ulaz!AX44-'Izlaz COGS'!AX44</f>
        <v>24788.449544520117</v>
      </c>
      <c r="AY44" s="50">
        <f>AX44+Ulaz!AY44-'Izlaz COGS'!AY44</f>
        <v>16212.900170040117</v>
      </c>
      <c r="AZ44" s="50">
        <f>AY44+Ulaz!AZ44-'Izlaz COGS'!AZ44</f>
        <v>7637.3507955601162</v>
      </c>
      <c r="BA44" s="50">
        <f>AZ44+Ulaz!BA44-'Izlaz COGS'!BA44</f>
        <v>41962.629962680126</v>
      </c>
      <c r="BB44" s="50">
        <f>BA44+Ulaz!BB44-'Izlaz COGS'!BB44</f>
        <v>36287.909129800137</v>
      </c>
      <c r="BC44" s="50">
        <f>BB44+Ulaz!BC44-'Izlaz COGS'!BC44</f>
        <v>30613.188296920147</v>
      </c>
    </row>
    <row r="45" spans="1:55" ht="15" customHeight="1" thickBot="1" x14ac:dyDescent="0.35">
      <c r="A45" s="1" t="s">
        <v>3</v>
      </c>
      <c r="B45" s="24" t="s">
        <v>43</v>
      </c>
      <c r="C45" s="85">
        <v>57.53</v>
      </c>
      <c r="D45" s="29"/>
      <c r="E45" s="86"/>
      <c r="F45" s="86"/>
      <c r="G45" s="86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>
        <f>C45+Ulaz!W45-'Izlaz COGS'!W45</f>
        <v>57.53</v>
      </c>
      <c r="X45" s="50">
        <f>W45+Ulaz!X45-'Izlaz COGS'!X45</f>
        <v>57.53</v>
      </c>
      <c r="Y45" s="50">
        <f>X45+Ulaz!Y45-'Izlaz COGS'!Y45</f>
        <v>57.53</v>
      </c>
      <c r="Z45" s="50">
        <f>Y45+Ulaz!Z45-'Izlaz COGS'!Z45</f>
        <v>57.53</v>
      </c>
      <c r="AA45" s="50">
        <f>Z45+Ulaz!AA45-'Izlaz COGS'!AA45</f>
        <v>57.53</v>
      </c>
      <c r="AB45" s="50">
        <f>AA45+Ulaz!AB45-'Izlaz COGS'!AB45</f>
        <v>57.53</v>
      </c>
      <c r="AC45" s="50">
        <f>AB45+Ulaz!AC45-'Izlaz COGS'!AC45</f>
        <v>57.53</v>
      </c>
      <c r="AD45" s="50">
        <f>AC45+Ulaz!AD45-'Izlaz COGS'!AD45</f>
        <v>57.53</v>
      </c>
      <c r="AE45" s="50">
        <f>AD45+Ulaz!AE45-'Izlaz COGS'!AE45</f>
        <v>57.53</v>
      </c>
      <c r="AF45" s="50">
        <f>AE45+Ulaz!AF45-'Izlaz COGS'!AF45</f>
        <v>57.53</v>
      </c>
      <c r="AG45" s="50">
        <f>AF45+Ulaz!AG45-'Izlaz COGS'!AG45</f>
        <v>57.53</v>
      </c>
      <c r="AH45" s="50">
        <f>AG45+Ulaz!AH45-'Izlaz COGS'!AH45</f>
        <v>57.53</v>
      </c>
      <c r="AI45" s="50">
        <f>AH45+Ulaz!AI45-'Izlaz COGS'!AI45</f>
        <v>57.53</v>
      </c>
      <c r="AJ45" s="50">
        <f>AI45+Ulaz!AJ45-'Izlaz COGS'!AJ45</f>
        <v>57.53</v>
      </c>
      <c r="AK45" s="50">
        <f>AJ45+Ulaz!AK45-'Izlaz COGS'!AK45</f>
        <v>57.53</v>
      </c>
      <c r="AL45" s="50">
        <f>AK45+Ulaz!AL45-'Izlaz COGS'!AL45</f>
        <v>57.53</v>
      </c>
      <c r="AM45" s="50">
        <f>AL45+Ulaz!AM45-'Izlaz COGS'!AM45</f>
        <v>57.53</v>
      </c>
      <c r="AN45" s="50">
        <f>AM45+Ulaz!AN45-'Izlaz COGS'!AN45</f>
        <v>57.53</v>
      </c>
      <c r="AO45" s="50">
        <f>AN45+Ulaz!AO45-'Izlaz COGS'!AO45</f>
        <v>57.53</v>
      </c>
      <c r="AP45" s="50">
        <f>AO45+Ulaz!AP45-'Izlaz COGS'!AP45</f>
        <v>57.53</v>
      </c>
      <c r="AQ45" s="50">
        <f>AP45+Ulaz!AQ45-'Izlaz COGS'!AQ45</f>
        <v>57.53</v>
      </c>
      <c r="AR45" s="50">
        <f>AQ45+Ulaz!AR45-'Izlaz COGS'!AR45</f>
        <v>57.53</v>
      </c>
      <c r="AS45" s="50">
        <f>AR45+Ulaz!AS45-'Izlaz COGS'!AS45</f>
        <v>57.53</v>
      </c>
      <c r="AT45" s="50">
        <f>AS45+Ulaz!AT45-'Izlaz COGS'!AT45</f>
        <v>57.53</v>
      </c>
      <c r="AU45" s="50">
        <f>AT45+Ulaz!AU45-'Izlaz COGS'!AU45</f>
        <v>57.53</v>
      </c>
      <c r="AV45" s="50">
        <f>AU45+Ulaz!AV45-'Izlaz COGS'!AV45</f>
        <v>57.53</v>
      </c>
      <c r="AW45" s="50">
        <f>AV45+Ulaz!AW45-'Izlaz COGS'!AW45</f>
        <v>57.53</v>
      </c>
      <c r="AX45" s="50">
        <f>AW45+Ulaz!AX45-'Izlaz COGS'!AX45</f>
        <v>57.53</v>
      </c>
      <c r="AY45" s="50">
        <f>AX45+Ulaz!AY45-'Izlaz COGS'!AY45</f>
        <v>57.53</v>
      </c>
      <c r="AZ45" s="50">
        <f>AY45+Ulaz!AZ45-'Izlaz COGS'!AZ45</f>
        <v>57.53</v>
      </c>
      <c r="BA45" s="50">
        <f>AZ45+Ulaz!BA45-'Izlaz COGS'!BA45</f>
        <v>57.53</v>
      </c>
      <c r="BB45" s="50">
        <f>BA45+Ulaz!BB45-'Izlaz COGS'!BB45</f>
        <v>57.53</v>
      </c>
      <c r="BC45" s="50">
        <f>BB45+Ulaz!BC45-'Izlaz COGS'!BC45</f>
        <v>57.53</v>
      </c>
    </row>
    <row r="46" spans="1:55" ht="15" customHeight="1" thickBot="1" x14ac:dyDescent="0.35">
      <c r="A46" s="1" t="s">
        <v>3</v>
      </c>
      <c r="B46" s="24" t="s">
        <v>44</v>
      </c>
      <c r="C46" s="85">
        <v>1424.7</v>
      </c>
      <c r="D46" s="29"/>
      <c r="E46" s="86"/>
      <c r="F46" s="86"/>
      <c r="G46" s="86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>
        <f>C46+Ulaz!W46-'Izlaz COGS'!W46</f>
        <v>1337.2501999999999</v>
      </c>
      <c r="X46" s="50">
        <f>W46+Ulaz!X46-'Izlaz COGS'!X46</f>
        <v>1277.4329499999999</v>
      </c>
      <c r="Y46" s="50">
        <f>X46+Ulaz!Y46-'Izlaz COGS'!Y46</f>
        <v>1133.8466999999998</v>
      </c>
      <c r="Z46" s="50">
        <f>Y46+Ulaz!Z46-'Izlaz COGS'!Z46</f>
        <v>3055.4627</v>
      </c>
      <c r="AA46" s="50">
        <f>Z46+Ulaz!AA46-'Izlaz COGS'!AA46</f>
        <v>2928.41885</v>
      </c>
      <c r="AB46" s="50">
        <f>AA46+Ulaz!AB46-'Izlaz COGS'!AB46</f>
        <v>2866.32485</v>
      </c>
      <c r="AC46" s="50">
        <f>AB46+Ulaz!AC46-'Izlaz COGS'!AC46</f>
        <v>2694.6894499999999</v>
      </c>
      <c r="AD46" s="50">
        <f>AC46+Ulaz!AD46-'Izlaz COGS'!AD46</f>
        <v>2588.9029999999998</v>
      </c>
      <c r="AE46" s="50">
        <f>AD46+Ulaz!AE46-'Izlaz COGS'!AE46</f>
        <v>2412.736625</v>
      </c>
      <c r="AF46" s="50">
        <f>AE46+Ulaz!AF46-'Izlaz COGS'!AF46</f>
        <v>2328.4909250000001</v>
      </c>
      <c r="AG46" s="50">
        <f>AF46+Ulaz!AG46-'Izlaz COGS'!AG46</f>
        <v>2213.7936500000001</v>
      </c>
      <c r="AH46" s="50">
        <f>AG46+Ulaz!AH46-'Izlaz COGS'!AH46</f>
        <v>1955.5010000000002</v>
      </c>
      <c r="AI46" s="50">
        <f>AH46+Ulaz!AI46-'Izlaz COGS'!AI46</f>
        <v>1895.5796000000003</v>
      </c>
      <c r="AJ46" s="50">
        <f>AI46+Ulaz!AJ46-'Izlaz COGS'!AJ46</f>
        <v>1840.7748500000002</v>
      </c>
      <c r="AK46" s="50">
        <f>AJ46+Ulaz!AK46-'Izlaz COGS'!AK46</f>
        <v>1762.4716250000001</v>
      </c>
      <c r="AL46" s="50">
        <f>AK46+Ulaz!AL46-'Izlaz COGS'!AL46</f>
        <v>1591.1504750000001</v>
      </c>
      <c r="AM46" s="50">
        <f>AL46+Ulaz!AM46-'Izlaz COGS'!AM46</f>
        <v>1501.5051500000002</v>
      </c>
      <c r="AN46" s="50">
        <f>AM46+Ulaz!AN46-'Izlaz COGS'!AN46</f>
        <v>1423.9231000000002</v>
      </c>
      <c r="AO46" s="50">
        <f>AN46+Ulaz!AO46-'Izlaz COGS'!AO46</f>
        <v>1334.8218500000003</v>
      </c>
      <c r="AP46" s="50">
        <f>AO46+Ulaz!AP46-'Izlaz COGS'!AP46</f>
        <v>3211.9720500000003</v>
      </c>
      <c r="AQ46" s="50">
        <f>AP46+Ulaz!AQ46-'Izlaz COGS'!AQ46</f>
        <v>2992.1810500000001</v>
      </c>
      <c r="AR46" s="50">
        <f>AQ46+Ulaz!AR46-'Izlaz COGS'!AR46</f>
        <v>2927.6096500000003</v>
      </c>
      <c r="AS46" s="50">
        <f>AR46+Ulaz!AS46-'Izlaz COGS'!AS46</f>
        <v>2869.1224500000003</v>
      </c>
      <c r="AT46" s="50">
        <f>AS46+Ulaz!AT46-'Izlaz COGS'!AT46</f>
        <v>2788.9722500000003</v>
      </c>
      <c r="AU46" s="50">
        <f>AT46+Ulaz!AU46-'Izlaz COGS'!AU46</f>
        <v>2616.4918500000003</v>
      </c>
      <c r="AV46" s="50">
        <f>AU46+Ulaz!AV46-'Izlaz COGS'!AV46</f>
        <v>2522.2592500000005</v>
      </c>
      <c r="AW46" s="50">
        <f>AV46+Ulaz!AW46-'Izlaz COGS'!AW46</f>
        <v>1889.7692500000005</v>
      </c>
      <c r="AX46" s="50">
        <f>AW46+Ulaz!AX46-'Izlaz COGS'!AX46</f>
        <v>1738.4297500000005</v>
      </c>
      <c r="AY46" s="50">
        <f>AX46+Ulaz!AY46-'Izlaz COGS'!AY46</f>
        <v>1497.8485000000005</v>
      </c>
      <c r="AZ46" s="50">
        <f>AY46+Ulaz!AZ46-'Izlaz COGS'!AZ46</f>
        <v>1421.3363500000005</v>
      </c>
      <c r="BA46" s="50">
        <f>AZ46+Ulaz!BA46-'Izlaz COGS'!BA46</f>
        <v>1353.4213500000005</v>
      </c>
      <c r="BB46" s="50">
        <f>BA46+Ulaz!BB46-'Izlaz COGS'!BB46</f>
        <v>1169.8687250000005</v>
      </c>
      <c r="BC46" s="50">
        <f>BB46+Ulaz!BC46-'Izlaz COGS'!BC46</f>
        <v>1107.6524750000005</v>
      </c>
    </row>
    <row r="47" spans="1:55" ht="15" customHeight="1" thickBot="1" x14ac:dyDescent="0.35">
      <c r="A47" s="1" t="s">
        <v>3</v>
      </c>
      <c r="B47" s="24" t="s">
        <v>45</v>
      </c>
      <c r="C47" s="85">
        <v>1093.32</v>
      </c>
      <c r="D47" s="29"/>
      <c r="E47" s="86"/>
      <c r="F47" s="86"/>
      <c r="G47" s="86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>
        <f>C47+Ulaz!W47-'Izlaz COGS'!W47</f>
        <v>997.1252199999999</v>
      </c>
      <c r="X47" s="50">
        <f>W47+Ulaz!X47-'Izlaz COGS'!X47</f>
        <v>4931.3262450000002</v>
      </c>
      <c r="Y47" s="50">
        <f>X47+Ulaz!Y47-'Izlaz COGS'!Y47</f>
        <v>4773.3813700000001</v>
      </c>
      <c r="Z47" s="50">
        <f>Y47+Ulaz!Z47-'Izlaz COGS'!Z47</f>
        <v>4687.1589700000004</v>
      </c>
      <c r="AA47" s="50">
        <f>Z47+Ulaz!AA47-'Izlaz COGS'!AA47</f>
        <v>4547.4107350000004</v>
      </c>
      <c r="AB47" s="50">
        <f>AA47+Ulaz!AB47-'Izlaz COGS'!AB47</f>
        <v>4479.1073350000006</v>
      </c>
      <c r="AC47" s="50">
        <f>AB47+Ulaz!AC47-'Izlaz COGS'!AC47</f>
        <v>4290.3083950000009</v>
      </c>
      <c r="AD47" s="50">
        <f>AC47+Ulaz!AD47-'Izlaz COGS'!AD47</f>
        <v>4173.9433000000008</v>
      </c>
      <c r="AE47" s="50">
        <f>AD47+Ulaz!AE47-'Izlaz COGS'!AE47</f>
        <v>3980.1602875000008</v>
      </c>
      <c r="AF47" s="50">
        <f>AE47+Ulaz!AF47-'Izlaz COGS'!AF47</f>
        <v>3887.4900175000007</v>
      </c>
      <c r="AG47" s="50">
        <f>AF47+Ulaz!AG47-'Izlaz COGS'!AG47</f>
        <v>3761.3230150000009</v>
      </c>
      <c r="AH47" s="50">
        <f>AG47+Ulaz!AH47-'Izlaz COGS'!AH47</f>
        <v>3477.2011000000007</v>
      </c>
      <c r="AI47" s="50">
        <f>AH47+Ulaz!AI47-'Izlaz COGS'!AI47</f>
        <v>3411.2875600000007</v>
      </c>
      <c r="AJ47" s="50">
        <f>AI47+Ulaz!AJ47-'Izlaz COGS'!AJ47</f>
        <v>3351.0023350000006</v>
      </c>
      <c r="AK47" s="50">
        <f>AJ47+Ulaz!AK47-'Izlaz COGS'!AK47</f>
        <v>3264.8687875000005</v>
      </c>
      <c r="AL47" s="50">
        <f>AK47+Ulaz!AL47-'Izlaz COGS'!AL47</f>
        <v>3076.4155225000004</v>
      </c>
      <c r="AM47" s="50">
        <f>AL47+Ulaz!AM47-'Izlaz COGS'!AM47</f>
        <v>2977.8056650000003</v>
      </c>
      <c r="AN47" s="50">
        <f>AM47+Ulaz!AN47-'Izlaz COGS'!AN47</f>
        <v>2892.4654100000002</v>
      </c>
      <c r="AO47" s="50">
        <f>AN47+Ulaz!AO47-'Izlaz COGS'!AO47</f>
        <v>2794.4540350000002</v>
      </c>
      <c r="AP47" s="50">
        <f>AO47+Ulaz!AP47-'Izlaz COGS'!AP47</f>
        <v>2659.3192550000003</v>
      </c>
      <c r="AQ47" s="50">
        <f>AP47+Ulaz!AQ47-'Izlaz COGS'!AQ47</f>
        <v>2417.5491550000002</v>
      </c>
      <c r="AR47" s="50">
        <f>AQ47+Ulaz!AR47-'Izlaz COGS'!AR47</f>
        <v>2346.5206150000004</v>
      </c>
      <c r="AS47" s="50">
        <f>AR47+Ulaz!AS47-'Izlaz COGS'!AS47</f>
        <v>2282.1846950000004</v>
      </c>
      <c r="AT47" s="50">
        <f>AS47+Ulaz!AT47-'Izlaz COGS'!AT47</f>
        <v>2194.0194750000005</v>
      </c>
      <c r="AU47" s="50">
        <f>AT47+Ulaz!AU47-'Izlaz COGS'!AU47</f>
        <v>2004.2910350000004</v>
      </c>
      <c r="AV47" s="50">
        <f>AU47+Ulaz!AV47-'Izlaz COGS'!AV47</f>
        <v>1900.6351750000003</v>
      </c>
      <c r="AW47" s="50">
        <f>AV47+Ulaz!AW47-'Izlaz COGS'!AW47</f>
        <v>1204.8961750000003</v>
      </c>
      <c r="AX47" s="50">
        <f>AW47+Ulaz!AX47-'Izlaz COGS'!AX47</f>
        <v>1038.4227250000004</v>
      </c>
      <c r="AY47" s="50">
        <f>AX47+Ulaz!AY47-'Izlaz COGS'!AY47</f>
        <v>773.78335000000038</v>
      </c>
      <c r="AZ47" s="50">
        <f>AY47+Ulaz!AZ47-'Izlaz COGS'!AZ47</f>
        <v>689.61998500000038</v>
      </c>
      <c r="BA47" s="50">
        <f>AZ47+Ulaz!BA47-'Izlaz COGS'!BA47</f>
        <v>689.61998500000038</v>
      </c>
      <c r="BB47" s="50">
        <f>BA47+Ulaz!BB47-'Izlaz COGS'!BB47</f>
        <v>689.61998500000038</v>
      </c>
      <c r="BC47" s="50">
        <f>BB47+Ulaz!BC47-'Izlaz COGS'!BC47</f>
        <v>689.61998500000038</v>
      </c>
    </row>
    <row r="48" spans="1:55" ht="15" customHeight="1" thickBot="1" x14ac:dyDescent="0.35">
      <c r="A48" s="1" t="s">
        <v>3</v>
      </c>
      <c r="B48" s="24" t="s">
        <v>46</v>
      </c>
      <c r="C48" s="85">
        <v>876.18</v>
      </c>
      <c r="D48" s="29"/>
      <c r="E48" s="86"/>
      <c r="F48" s="86"/>
      <c r="G48" s="86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>
        <f>C48+Ulaz!W48-'Izlaz COGS'!W48</f>
        <v>876.18</v>
      </c>
      <c r="X48" s="50">
        <f>W48+Ulaz!X48-'Izlaz COGS'!X48</f>
        <v>876.18</v>
      </c>
      <c r="Y48" s="50">
        <f>X48+Ulaz!Y48-'Izlaz COGS'!Y48</f>
        <v>876.18</v>
      </c>
      <c r="Z48" s="50">
        <f>Y48+Ulaz!Z48-'Izlaz COGS'!Z48</f>
        <v>876.18</v>
      </c>
      <c r="AA48" s="50">
        <f>Z48+Ulaz!AA48-'Izlaz COGS'!AA48</f>
        <v>876.18</v>
      </c>
      <c r="AB48" s="50">
        <f>AA48+Ulaz!AB48-'Izlaz COGS'!AB48</f>
        <v>876.18</v>
      </c>
      <c r="AC48" s="50">
        <f>AB48+Ulaz!AC48-'Izlaz COGS'!AC48</f>
        <v>876.18</v>
      </c>
      <c r="AD48" s="50">
        <f>AC48+Ulaz!AD48-'Izlaz COGS'!AD48</f>
        <v>876.18</v>
      </c>
      <c r="AE48" s="50">
        <f>AD48+Ulaz!AE48-'Izlaz COGS'!AE48</f>
        <v>876.18</v>
      </c>
      <c r="AF48" s="50">
        <f>AE48+Ulaz!AF48-'Izlaz COGS'!AF48</f>
        <v>876.18</v>
      </c>
      <c r="AG48" s="50">
        <f>AF48+Ulaz!AG48-'Izlaz COGS'!AG48</f>
        <v>876.18</v>
      </c>
      <c r="AH48" s="50">
        <f>AG48+Ulaz!AH48-'Izlaz COGS'!AH48</f>
        <v>876.18</v>
      </c>
      <c r="AI48" s="50">
        <f>AH48+Ulaz!AI48-'Izlaz COGS'!AI48</f>
        <v>876.18</v>
      </c>
      <c r="AJ48" s="50">
        <f>AI48+Ulaz!AJ48-'Izlaz COGS'!AJ48</f>
        <v>876.18</v>
      </c>
      <c r="AK48" s="50">
        <f>AJ48+Ulaz!AK48-'Izlaz COGS'!AK48</f>
        <v>876.18</v>
      </c>
      <c r="AL48" s="50">
        <f>AK48+Ulaz!AL48-'Izlaz COGS'!AL48</f>
        <v>876.18</v>
      </c>
      <c r="AM48" s="50">
        <f>AL48+Ulaz!AM48-'Izlaz COGS'!AM48</f>
        <v>876.18</v>
      </c>
      <c r="AN48" s="50">
        <f>AM48+Ulaz!AN48-'Izlaz COGS'!AN48</f>
        <v>876.18</v>
      </c>
      <c r="AO48" s="50">
        <f>AN48+Ulaz!AO48-'Izlaz COGS'!AO48</f>
        <v>876.18</v>
      </c>
      <c r="AP48" s="50">
        <f>AO48+Ulaz!AP48-'Izlaz COGS'!AP48</f>
        <v>876.18</v>
      </c>
      <c r="AQ48" s="50">
        <f>AP48+Ulaz!AQ48-'Izlaz COGS'!AQ48</f>
        <v>876.18</v>
      </c>
      <c r="AR48" s="50">
        <f>AQ48+Ulaz!AR48-'Izlaz COGS'!AR48</f>
        <v>876.18</v>
      </c>
      <c r="AS48" s="50">
        <f>AR48+Ulaz!AS48-'Izlaz COGS'!AS48</f>
        <v>876.18</v>
      </c>
      <c r="AT48" s="50">
        <f>AS48+Ulaz!AT48-'Izlaz COGS'!AT48</f>
        <v>876.18</v>
      </c>
      <c r="AU48" s="50">
        <f>AT48+Ulaz!AU48-'Izlaz COGS'!AU48</f>
        <v>876.18</v>
      </c>
      <c r="AV48" s="50">
        <f>AU48+Ulaz!AV48-'Izlaz COGS'!AV48</f>
        <v>876.18</v>
      </c>
      <c r="AW48" s="50">
        <f>AV48+Ulaz!AW48-'Izlaz COGS'!AW48</f>
        <v>876.18</v>
      </c>
      <c r="AX48" s="50">
        <f>AW48+Ulaz!AX48-'Izlaz COGS'!AX48</f>
        <v>876.18</v>
      </c>
      <c r="AY48" s="50">
        <f>AX48+Ulaz!AY48-'Izlaz COGS'!AY48</f>
        <v>876.18</v>
      </c>
      <c r="AZ48" s="50">
        <f>AY48+Ulaz!AZ48-'Izlaz COGS'!AZ48</f>
        <v>876.18</v>
      </c>
      <c r="BA48" s="50">
        <f>AZ48+Ulaz!BA48-'Izlaz COGS'!BA48</f>
        <v>876.18</v>
      </c>
      <c r="BB48" s="50">
        <f>BA48+Ulaz!BB48-'Izlaz COGS'!BB48</f>
        <v>876.18</v>
      </c>
      <c r="BC48" s="50">
        <f>BB48+Ulaz!BC48-'Izlaz COGS'!BC48</f>
        <v>876.18</v>
      </c>
    </row>
    <row r="49" spans="1:55" ht="15" customHeight="1" thickBot="1" x14ac:dyDescent="0.35">
      <c r="A49" s="1" t="s">
        <v>3</v>
      </c>
      <c r="B49" s="24" t="s">
        <v>47</v>
      </c>
      <c r="C49" s="85">
        <v>5123</v>
      </c>
      <c r="D49" s="29"/>
      <c r="E49" s="86"/>
      <c r="F49" s="86"/>
      <c r="G49" s="86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>
        <f>C49+Ulaz!W49-'Izlaz COGS'!W49</f>
        <v>5123</v>
      </c>
      <c r="X49" s="50">
        <f>W49+Ulaz!X49-'Izlaz COGS'!X49</f>
        <v>5123</v>
      </c>
      <c r="Y49" s="50">
        <f>X49+Ulaz!Y49-'Izlaz COGS'!Y49</f>
        <v>5123</v>
      </c>
      <c r="Z49" s="50">
        <f>Y49+Ulaz!Z49-'Izlaz COGS'!Z49</f>
        <v>5123</v>
      </c>
      <c r="AA49" s="50">
        <f>Z49+Ulaz!AA49-'Izlaz COGS'!AA49</f>
        <v>5123</v>
      </c>
      <c r="AB49" s="50">
        <f>AA49+Ulaz!AB49-'Izlaz COGS'!AB49</f>
        <v>5123</v>
      </c>
      <c r="AC49" s="50">
        <f>AB49+Ulaz!AC49-'Izlaz COGS'!AC49</f>
        <v>5123</v>
      </c>
      <c r="AD49" s="50">
        <f>AC49+Ulaz!AD49-'Izlaz COGS'!AD49</f>
        <v>5123</v>
      </c>
      <c r="AE49" s="50">
        <f>AD49+Ulaz!AE49-'Izlaz COGS'!AE49</f>
        <v>5123</v>
      </c>
      <c r="AF49" s="50">
        <f>AE49+Ulaz!AF49-'Izlaz COGS'!AF49</f>
        <v>5123</v>
      </c>
      <c r="AG49" s="50">
        <f>AF49+Ulaz!AG49-'Izlaz COGS'!AG49</f>
        <v>5123</v>
      </c>
      <c r="AH49" s="50">
        <f>AG49+Ulaz!AH49-'Izlaz COGS'!AH49</f>
        <v>5123</v>
      </c>
      <c r="AI49" s="50">
        <f>AH49+Ulaz!AI49-'Izlaz COGS'!AI49</f>
        <v>5123</v>
      </c>
      <c r="AJ49" s="50">
        <f>AI49+Ulaz!AJ49-'Izlaz COGS'!AJ49</f>
        <v>5123</v>
      </c>
      <c r="AK49" s="50">
        <f>AJ49+Ulaz!AK49-'Izlaz COGS'!AK49</f>
        <v>5123</v>
      </c>
      <c r="AL49" s="50">
        <f>AK49+Ulaz!AL49-'Izlaz COGS'!AL49</f>
        <v>5123</v>
      </c>
      <c r="AM49" s="50">
        <f>AL49+Ulaz!AM49-'Izlaz COGS'!AM49</f>
        <v>5123</v>
      </c>
      <c r="AN49" s="50">
        <f>AM49+Ulaz!AN49-'Izlaz COGS'!AN49</f>
        <v>5123</v>
      </c>
      <c r="AO49" s="50">
        <f>AN49+Ulaz!AO49-'Izlaz COGS'!AO49</f>
        <v>5123</v>
      </c>
      <c r="AP49" s="50">
        <f>AO49+Ulaz!AP49-'Izlaz COGS'!AP49</f>
        <v>5123</v>
      </c>
      <c r="AQ49" s="50">
        <f>AP49+Ulaz!AQ49-'Izlaz COGS'!AQ49</f>
        <v>5123</v>
      </c>
      <c r="AR49" s="50">
        <f>AQ49+Ulaz!AR49-'Izlaz COGS'!AR49</f>
        <v>5123</v>
      </c>
      <c r="AS49" s="50">
        <f>AR49+Ulaz!AS49-'Izlaz COGS'!AS49</f>
        <v>5123</v>
      </c>
      <c r="AT49" s="50">
        <f>AS49+Ulaz!AT49-'Izlaz COGS'!AT49</f>
        <v>5123</v>
      </c>
      <c r="AU49" s="50">
        <f>AT49+Ulaz!AU49-'Izlaz COGS'!AU49</f>
        <v>5123</v>
      </c>
      <c r="AV49" s="50">
        <f>AU49+Ulaz!AV49-'Izlaz COGS'!AV49</f>
        <v>5123</v>
      </c>
      <c r="AW49" s="50">
        <f>AV49+Ulaz!AW49-'Izlaz COGS'!AW49</f>
        <v>5123</v>
      </c>
      <c r="AX49" s="50">
        <f>AW49+Ulaz!AX49-'Izlaz COGS'!AX49</f>
        <v>5123</v>
      </c>
      <c r="AY49" s="50">
        <f>AX49+Ulaz!AY49-'Izlaz COGS'!AY49</f>
        <v>5123</v>
      </c>
      <c r="AZ49" s="50">
        <f>AY49+Ulaz!AZ49-'Izlaz COGS'!AZ49</f>
        <v>5123</v>
      </c>
      <c r="BA49" s="50">
        <f>AZ49+Ulaz!BA49-'Izlaz COGS'!BA49</f>
        <v>5123</v>
      </c>
      <c r="BB49" s="50">
        <f>BA49+Ulaz!BB49-'Izlaz COGS'!BB49</f>
        <v>5123</v>
      </c>
      <c r="BC49" s="50">
        <f>BB49+Ulaz!BC49-'Izlaz COGS'!BC49</f>
        <v>5123</v>
      </c>
    </row>
    <row r="50" spans="1:55" ht="15" customHeight="1" thickBot="1" x14ac:dyDescent="0.35">
      <c r="A50" s="1" t="s">
        <v>3</v>
      </c>
      <c r="B50" s="24" t="s">
        <v>48</v>
      </c>
      <c r="C50" s="85">
        <v>789.16</v>
      </c>
      <c r="D50" s="29"/>
      <c r="E50" s="86"/>
      <c r="F50" s="86"/>
      <c r="G50" s="86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>
        <f>C50+Ulaz!W50-'Izlaz COGS'!W50</f>
        <v>-555.68480000000011</v>
      </c>
      <c r="X50" s="50">
        <f>W50+Ulaz!X50-'Izlaz COGS'!X50</f>
        <v>-1954.3233920000002</v>
      </c>
      <c r="Y50" s="50">
        <f>X50+Ulaz!Y50-'Izlaz COGS'!Y50</f>
        <v>-3408.9075276800004</v>
      </c>
      <c r="Z50" s="50">
        <f>Y50+Ulaz!Z50-'Izlaz COGS'!Z50</f>
        <v>5078.3249712127999</v>
      </c>
      <c r="AA50" s="50">
        <f>Z50+Ulaz!AA50-'Izlaz COGS'!AA50</f>
        <v>3794.5649712127997</v>
      </c>
      <c r="AB50" s="50">
        <f>AA50+Ulaz!AB50-'Izlaz COGS'!AB50</f>
        <v>2459.4545712127997</v>
      </c>
      <c r="AC50" s="50">
        <f>AB50+Ulaz!AC50-'Izlaz COGS'!AC50</f>
        <v>1070.9397552127996</v>
      </c>
      <c r="AD50" s="50">
        <f>AC50+Ulaz!AD50-'Izlaz COGS'!AD50</f>
        <v>-373.11565342720041</v>
      </c>
      <c r="AE50" s="50">
        <f>AD50+Ulaz!AE50-'Izlaz COGS'!AE50</f>
        <v>8499.3643465727982</v>
      </c>
      <c r="AF50" s="50">
        <f>AE50+Ulaz!AF50-'Izlaz COGS'!AF50</f>
        <v>7326.7435465727986</v>
      </c>
      <c r="AG50" s="50">
        <f>AF50+Ulaz!AG50-'Izlaz COGS'!AG50</f>
        <v>6107.2179145727987</v>
      </c>
      <c r="AH50" s="50">
        <f>AG50+Ulaz!AH50-'Izlaz COGS'!AH50</f>
        <v>4838.9112572927988</v>
      </c>
      <c r="AI50" s="50">
        <f>AH50+Ulaz!AI50-'Izlaz COGS'!AI50</f>
        <v>3519.8723337215988</v>
      </c>
      <c r="AJ50" s="50">
        <f>AI50+Ulaz!AJ50-'Izlaz COGS'!AJ50</f>
        <v>2148.0718532075489</v>
      </c>
      <c r="AK50" s="50">
        <f>AJ50+Ulaz!AK50-'Izlaz COGS'!AK50</f>
        <v>721.39935347293886</v>
      </c>
      <c r="AL50" s="50">
        <f>AK50+Ulaz!AL50-'Izlaz COGS'!AL50</f>
        <v>9237.6599537489383</v>
      </c>
      <c r="AM50" s="50">
        <f>AL50+Ulaz!AM50-'Izlaz COGS'!AM50</f>
        <v>8040.2999537489386</v>
      </c>
      <c r="AN50" s="50">
        <f>AM50+Ulaz!AN50-'Izlaz COGS'!AN50</f>
        <v>6795.0455537489388</v>
      </c>
      <c r="AO50" s="50">
        <f>AN50+Ulaz!AO50-'Izlaz COGS'!AO50</f>
        <v>5499.980977748939</v>
      </c>
      <c r="AP50" s="50">
        <f>AO50+Ulaz!AP50-'Izlaz COGS'!AP50</f>
        <v>4153.1138187089391</v>
      </c>
      <c r="AQ50" s="50">
        <f>AP50+Ulaz!AQ50-'Izlaz COGS'!AQ50</f>
        <v>2752.3719733073394</v>
      </c>
      <c r="AR50" s="50">
        <f>AQ50+Ulaz!AR50-'Izlaz COGS'!AR50</f>
        <v>1295.6004540896795</v>
      </c>
      <c r="AS50" s="50">
        <f>AR50+Ulaz!AS50-'Izlaz COGS'!AS50</f>
        <v>-219.44192589669046</v>
      </c>
      <c r="AT50" s="50">
        <f>AS50+Ulaz!AT50-'Izlaz COGS'!AT50</f>
        <v>3423.3580741033102</v>
      </c>
      <c r="AU50" s="50">
        <f>AT50+Ulaz!AU50-'Izlaz COGS'!AU50</f>
        <v>2011.8700741033101</v>
      </c>
      <c r="AV50" s="50">
        <f>AU50+Ulaz!AV50-'Izlaz COGS'!AV50</f>
        <v>543.92255410331018</v>
      </c>
      <c r="AW50" s="50">
        <f>AV50+Ulaz!AW50-'Izlaz COGS'!AW50</f>
        <v>-982.74286669668982</v>
      </c>
      <c r="AX50" s="50">
        <f>AW50+Ulaz!AX50-'Izlaz COGS'!AX50</f>
        <v>-2570.4749043286897</v>
      </c>
      <c r="AY50" s="50">
        <f>AX50+Ulaz!AY50-'Izlaz COGS'!AY50</f>
        <v>-4221.71622346597</v>
      </c>
      <c r="AZ50" s="50">
        <f>AY50+Ulaz!AZ50-'Izlaz COGS'!AZ50</f>
        <v>-5939.0071953687402</v>
      </c>
      <c r="BA50" s="50">
        <f>AZ50+Ulaz!BA50-'Izlaz COGS'!BA50</f>
        <v>-7724.9898061476197</v>
      </c>
      <c r="BB50" s="50">
        <f>BA50+Ulaz!BB50-'Izlaz COGS'!BB50</f>
        <v>-9582.4117213576592</v>
      </c>
      <c r="BC50" s="50">
        <f>BB50+Ulaz!BC50-'Izlaz COGS'!BC50</f>
        <v>-11514.1305131761</v>
      </c>
    </row>
    <row r="51" spans="1:55" ht="15" customHeight="1" thickBot="1" x14ac:dyDescent="0.35">
      <c r="A51" s="1" t="s">
        <v>3</v>
      </c>
      <c r="B51" s="24" t="s">
        <v>49</v>
      </c>
      <c r="C51" s="85">
        <v>24060.93</v>
      </c>
      <c r="D51" s="29"/>
      <c r="E51" s="86"/>
      <c r="F51" s="86"/>
      <c r="G51" s="86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>
        <f>C51+Ulaz!W51-'Izlaz COGS'!W51</f>
        <v>23287.003400000001</v>
      </c>
      <c r="X51" s="50">
        <f>W51+Ulaz!X51-'Izlaz COGS'!X51</f>
        <v>21805.136400000003</v>
      </c>
      <c r="Y51" s="50">
        <f>X51+Ulaz!Y51-'Izlaz COGS'!Y51</f>
        <v>21351.846550000002</v>
      </c>
      <c r="Z51" s="50">
        <f>Y51+Ulaz!Z51-'Izlaz COGS'!Z51</f>
        <v>20594.261050000001</v>
      </c>
      <c r="AA51" s="50">
        <f>Z51+Ulaz!AA51-'Izlaz COGS'!AA51</f>
        <v>18938.685700000002</v>
      </c>
      <c r="AB51" s="50">
        <f>AA51+Ulaz!AB51-'Izlaz COGS'!AB51</f>
        <v>18154.583050000001</v>
      </c>
      <c r="AC51" s="50">
        <f>AB51+Ulaz!AC51-'Izlaz COGS'!AC51</f>
        <v>17615.5147</v>
      </c>
      <c r="AD51" s="50">
        <f>AC51+Ulaz!AD51-'Izlaz COGS'!AD51</f>
        <v>16658.735799999999</v>
      </c>
      <c r="AE51" s="50">
        <f>AD51+Ulaz!AE51-'Izlaz COGS'!AE51</f>
        <v>33369.836649999997</v>
      </c>
      <c r="AF51" s="50">
        <f>AE51+Ulaz!AF51-'Izlaz COGS'!AF51</f>
        <v>32077.010499999997</v>
      </c>
      <c r="AG51" s="50">
        <f>AF51+Ulaz!AG51-'Izlaz COGS'!AG51</f>
        <v>30398.356599999996</v>
      </c>
      <c r="AH51" s="50">
        <f>AG51+Ulaz!AH51-'Izlaz COGS'!AH51</f>
        <v>28930.744299999995</v>
      </c>
      <c r="AI51" s="50">
        <f>AH51+Ulaz!AI51-'Izlaz COGS'!AI51</f>
        <v>28525.362399999995</v>
      </c>
      <c r="AJ51" s="50">
        <f>AI51+Ulaz!AJ51-'Izlaz COGS'!AJ51</f>
        <v>22384.469949999995</v>
      </c>
      <c r="AK51" s="50">
        <f>AJ51+Ulaz!AK51-'Izlaz COGS'!AK51</f>
        <v>20882.634999999995</v>
      </c>
      <c r="AL51" s="50">
        <f>AK51+Ulaz!AL51-'Izlaz COGS'!AL51</f>
        <v>19207.573149999997</v>
      </c>
      <c r="AM51" s="50">
        <f>AL51+Ulaz!AM51-'Izlaz COGS'!AM51</f>
        <v>16599.894999999997</v>
      </c>
      <c r="AN51" s="50">
        <f>AM51+Ulaz!AN51-'Izlaz COGS'!AN51</f>
        <v>15100.970999999998</v>
      </c>
      <c r="AO51" s="50">
        <f>AN51+Ulaz!AO51-'Izlaz COGS'!AO51</f>
        <v>12256.454499999998</v>
      </c>
      <c r="AP51" s="50">
        <f>AO51+Ulaz!AP51-'Izlaz COGS'!AP51</f>
        <v>11080.423299999999</v>
      </c>
      <c r="AQ51" s="50">
        <f>AP51+Ulaz!AQ51-'Izlaz COGS'!AQ51</f>
        <v>9714.3260999999984</v>
      </c>
      <c r="AR51" s="50">
        <f>AQ51+Ulaz!AR51-'Izlaz COGS'!AR51</f>
        <v>9361.059699999998</v>
      </c>
      <c r="AS51" s="50">
        <f>AR51+Ulaz!AS51-'Izlaz COGS'!AS51</f>
        <v>31592.987699999998</v>
      </c>
      <c r="AT51" s="50">
        <f>AS51+Ulaz!AT51-'Izlaz COGS'!AT51</f>
        <v>30844.915299999997</v>
      </c>
      <c r="AU51" s="50">
        <f>AT51+Ulaz!AU51-'Izlaz COGS'!AU51</f>
        <v>29589.447299999996</v>
      </c>
      <c r="AV51" s="50">
        <f>AU51+Ulaz!AV51-'Izlaz COGS'!AV51</f>
        <v>27163.237699999998</v>
      </c>
      <c r="AW51" s="50">
        <f>AV51+Ulaz!AW51-'Izlaz COGS'!AW51</f>
        <v>19121.607300000007</v>
      </c>
      <c r="AX51" s="50">
        <f>AW51+Ulaz!AX51-'Izlaz COGS'!AX51</f>
        <v>16555.247400000007</v>
      </c>
      <c r="AY51" s="50">
        <f>AX51+Ulaz!AY51-'Izlaz COGS'!AY51</f>
        <v>14521.623600000008</v>
      </c>
      <c r="AZ51" s="50">
        <f>AY51+Ulaz!AZ51-'Izlaz COGS'!AZ51</f>
        <v>11577.821700000008</v>
      </c>
      <c r="BA51" s="50">
        <f>AZ51+Ulaz!BA51-'Izlaz COGS'!BA51</f>
        <v>8438.2569500000081</v>
      </c>
      <c r="BB51" s="50">
        <f>BA51+Ulaz!BB51-'Izlaz COGS'!BB51</f>
        <v>6462.9292000000078</v>
      </c>
      <c r="BC51" s="50">
        <f>BB51+Ulaz!BC51-'Izlaz COGS'!BC51</f>
        <v>2959.1967000000077</v>
      </c>
    </row>
    <row r="52" spans="1:55" ht="15" customHeight="1" thickBot="1" x14ac:dyDescent="0.35">
      <c r="A52" s="1" t="s">
        <v>3</v>
      </c>
      <c r="B52" s="25" t="s">
        <v>134</v>
      </c>
      <c r="C52" s="87">
        <v>30189.479999999996</v>
      </c>
      <c r="D52" s="29"/>
      <c r="E52" s="86"/>
      <c r="F52" s="86"/>
      <c r="G52" s="86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>
        <f>C52+Ulaz!W52-'Izlaz COGS'!W52</f>
        <v>28097.499199999995</v>
      </c>
      <c r="X52" s="50">
        <f>W52+Ulaz!X52-'Izlaz COGS'!X52</f>
        <v>25921.839167999995</v>
      </c>
      <c r="Y52" s="50">
        <f>X52+Ulaz!Y52-'Izlaz COGS'!Y52</f>
        <v>23659.152734719995</v>
      </c>
      <c r="Z52" s="50">
        <f>Y52+Ulaz!Z52-'Izlaz COGS'!Z52</f>
        <v>21305.958844108794</v>
      </c>
      <c r="AA52" s="50">
        <f>Z52+Ulaz!AA52-'Izlaz COGS'!AA52</f>
        <v>19308.998844108795</v>
      </c>
      <c r="AB52" s="50">
        <f>AA52+Ulaz!AB52-'Izlaz COGS'!AB52</f>
        <v>17232.160444108795</v>
      </c>
      <c r="AC52" s="50">
        <f>AB52+Ulaz!AC52-'Izlaz COGS'!AC52</f>
        <v>15072.248508108794</v>
      </c>
      <c r="AD52" s="50">
        <f>AC52+Ulaz!AD52-'Izlaz COGS'!AD52</f>
        <v>12825.940094668795</v>
      </c>
      <c r="AE52" s="50">
        <f>AD52+Ulaz!AE52-'Izlaz COGS'!AE52</f>
        <v>11072.020094668795</v>
      </c>
      <c r="AF52" s="50">
        <f>AE52+Ulaz!AF52-'Izlaz COGS'!AF52</f>
        <v>9247.9432946687939</v>
      </c>
      <c r="AG52" s="50">
        <f>AF52+Ulaz!AG52-'Izlaz COGS'!AG52</f>
        <v>7350.9034226687936</v>
      </c>
      <c r="AH52" s="50">
        <f>AG52+Ulaz!AH52-'Izlaz COGS'!AH52</f>
        <v>5377.9819557887931</v>
      </c>
      <c r="AI52" s="50">
        <f>AH52+Ulaz!AI52-'Izlaz COGS'!AI52</f>
        <v>3326.1436302335933</v>
      </c>
      <c r="AJ52" s="50">
        <f>AI52+Ulaz!AJ52-'Izlaz COGS'!AJ52</f>
        <v>1192.2317716561834</v>
      </c>
      <c r="AK52" s="50">
        <f>AJ52+Ulaz!AK52-'Izlaz COGS'!AK52</f>
        <v>-1027.0365612643268</v>
      </c>
      <c r="AL52" s="50">
        <f>AK52+Ulaz!AL52-'Izlaz COGS'!AL52</f>
        <v>-3335.075627501657</v>
      </c>
      <c r="AM52" s="50">
        <f>AL52+Ulaz!AM52-'Izlaz COGS'!AM52</f>
        <v>-5197.6356275016569</v>
      </c>
      <c r="AN52" s="50">
        <f>AM52+Ulaz!AN52-'Izlaz COGS'!AN52</f>
        <v>-7134.6980275016567</v>
      </c>
      <c r="AO52" s="50">
        <f>AN52+Ulaz!AO52-'Izlaz COGS'!AO52</f>
        <v>-9149.2429235016571</v>
      </c>
      <c r="AP52" s="50">
        <f>AO52+Ulaz!AP52-'Izlaz COGS'!AP52</f>
        <v>-11244.369615341657</v>
      </c>
      <c r="AQ52" s="50">
        <f>AP52+Ulaz!AQ52-'Izlaz COGS'!AQ52</f>
        <v>-13423.301374855257</v>
      </c>
      <c r="AR52" s="50">
        <f>AQ52+Ulaz!AR52-'Izlaz COGS'!AR52</f>
        <v>-15689.390404749396</v>
      </c>
      <c r="AS52" s="50">
        <f>AR52+Ulaz!AS52-'Izlaz COGS'!AS52</f>
        <v>-18046.122995839305</v>
      </c>
      <c r="AT52" s="50">
        <f>AS52+Ulaz!AT52-'Izlaz COGS'!AT52</f>
        <v>-20157.322995839306</v>
      </c>
      <c r="AU52" s="50">
        <f>AT52+Ulaz!AU52-'Izlaz COGS'!AU52</f>
        <v>-22352.970995839307</v>
      </c>
      <c r="AV52" s="50">
        <f>AU52+Ulaz!AV52-'Izlaz COGS'!AV52</f>
        <v>-24636.444915839307</v>
      </c>
      <c r="AW52" s="50">
        <f>AV52+Ulaz!AW52-'Izlaz COGS'!AW52</f>
        <v>-27011.257792639306</v>
      </c>
      <c r="AX52" s="50">
        <f>AW52+Ulaz!AX52-'Izlaz COGS'!AX52</f>
        <v>-29481.063184511306</v>
      </c>
      <c r="AY52" s="50">
        <f>AX52+Ulaz!AY52-'Izlaz COGS'!AY52</f>
        <v>-32049.660792058185</v>
      </c>
      <c r="AZ52" s="50">
        <f>AY52+Ulaz!AZ52-'Izlaz COGS'!AZ52</f>
        <v>-34721.002303906942</v>
      </c>
      <c r="BA52" s="50">
        <f>AZ52+Ulaz!BA52-'Izlaz COGS'!BA52</f>
        <v>-37499.197476229652</v>
      </c>
      <c r="BB52" s="50">
        <f>BA52+Ulaz!BB52-'Izlaz COGS'!BB52</f>
        <v>-40388.520455445265</v>
      </c>
      <c r="BC52" s="50">
        <f>BB52+Ulaz!BC52-'Izlaz COGS'!BC52</f>
        <v>-43393.416353829503</v>
      </c>
    </row>
    <row r="53" spans="1:55" ht="15" customHeight="1" thickBot="1" x14ac:dyDescent="0.35">
      <c r="A53" s="1" t="s">
        <v>3</v>
      </c>
      <c r="B53" s="25" t="s">
        <v>52</v>
      </c>
      <c r="C53" s="87">
        <v>12245</v>
      </c>
      <c r="D53" s="29"/>
      <c r="E53" s="86"/>
      <c r="F53" s="86"/>
      <c r="G53" s="86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>
        <f>C53+Ulaz!W53-'Izlaz COGS'!W53</f>
        <v>12245</v>
      </c>
      <c r="X53" s="50">
        <f>W53+Ulaz!X53-'Izlaz COGS'!X53</f>
        <v>12245</v>
      </c>
      <c r="Y53" s="50">
        <f>X53+Ulaz!Y53-'Izlaz COGS'!Y53</f>
        <v>12245</v>
      </c>
      <c r="Z53" s="50">
        <f>Y53+Ulaz!Z53-'Izlaz COGS'!Z53</f>
        <v>12245</v>
      </c>
      <c r="AA53" s="50">
        <f>Z53+Ulaz!AA53-'Izlaz COGS'!AA53</f>
        <v>12245</v>
      </c>
      <c r="AB53" s="50">
        <f>AA53+Ulaz!AB53-'Izlaz COGS'!AB53</f>
        <v>12245</v>
      </c>
      <c r="AC53" s="50">
        <f>AB53+Ulaz!AC53-'Izlaz COGS'!AC53</f>
        <v>12245</v>
      </c>
      <c r="AD53" s="50">
        <f>AC53+Ulaz!AD53-'Izlaz COGS'!AD53</f>
        <v>12245</v>
      </c>
      <c r="AE53" s="50">
        <f>AD53+Ulaz!AE53-'Izlaz COGS'!AE53</f>
        <v>12245</v>
      </c>
      <c r="AF53" s="50">
        <f>AE53+Ulaz!AF53-'Izlaz COGS'!AF53</f>
        <v>12245</v>
      </c>
      <c r="AG53" s="50">
        <f>AF53+Ulaz!AG53-'Izlaz COGS'!AG53</f>
        <v>12245</v>
      </c>
      <c r="AH53" s="50">
        <f>AG53+Ulaz!AH53-'Izlaz COGS'!AH53</f>
        <v>12245</v>
      </c>
      <c r="AI53" s="50">
        <f>AH53+Ulaz!AI53-'Izlaz COGS'!AI53</f>
        <v>12245</v>
      </c>
      <c r="AJ53" s="50">
        <f>AI53+Ulaz!AJ53-'Izlaz COGS'!AJ53</f>
        <v>12245</v>
      </c>
      <c r="AK53" s="50">
        <f>AJ53+Ulaz!AK53-'Izlaz COGS'!AK53</f>
        <v>12245</v>
      </c>
      <c r="AL53" s="50">
        <f>AK53+Ulaz!AL53-'Izlaz COGS'!AL53</f>
        <v>12245</v>
      </c>
      <c r="AM53" s="50">
        <f>AL53+Ulaz!AM53-'Izlaz COGS'!AM53</f>
        <v>12245</v>
      </c>
      <c r="AN53" s="50">
        <f>AM53+Ulaz!AN53-'Izlaz COGS'!AN53</f>
        <v>12245</v>
      </c>
      <c r="AO53" s="50">
        <f>AN53+Ulaz!AO53-'Izlaz COGS'!AO53</f>
        <v>12245</v>
      </c>
      <c r="AP53" s="50">
        <f>AO53+Ulaz!AP53-'Izlaz COGS'!AP53</f>
        <v>12245</v>
      </c>
      <c r="AQ53" s="50">
        <f>AP53+Ulaz!AQ53-'Izlaz COGS'!AQ53</f>
        <v>12245</v>
      </c>
      <c r="AR53" s="50">
        <f>AQ53+Ulaz!AR53-'Izlaz COGS'!AR53</f>
        <v>12245</v>
      </c>
      <c r="AS53" s="50">
        <f>AR53+Ulaz!AS53-'Izlaz COGS'!AS53</f>
        <v>12245</v>
      </c>
      <c r="AT53" s="50">
        <f>AS53+Ulaz!AT53-'Izlaz COGS'!AT53</f>
        <v>12245</v>
      </c>
      <c r="AU53" s="50">
        <f>AT53+Ulaz!AU53-'Izlaz COGS'!AU53</f>
        <v>12245</v>
      </c>
      <c r="AV53" s="50">
        <f>AU53+Ulaz!AV53-'Izlaz COGS'!AV53</f>
        <v>12245</v>
      </c>
      <c r="AW53" s="50">
        <f>AV53+Ulaz!AW53-'Izlaz COGS'!AW53</f>
        <v>12245</v>
      </c>
      <c r="AX53" s="50">
        <f>AW53+Ulaz!AX53-'Izlaz COGS'!AX53</f>
        <v>12245</v>
      </c>
      <c r="AY53" s="50">
        <f>AX53+Ulaz!AY53-'Izlaz COGS'!AY53</f>
        <v>12245</v>
      </c>
      <c r="AZ53" s="50">
        <f>AY53+Ulaz!AZ53-'Izlaz COGS'!AZ53</f>
        <v>12245</v>
      </c>
      <c r="BA53" s="50">
        <f>AZ53+Ulaz!BA53-'Izlaz COGS'!BA53</f>
        <v>12245</v>
      </c>
      <c r="BB53" s="50">
        <f>BA53+Ulaz!BB53-'Izlaz COGS'!BB53</f>
        <v>12245</v>
      </c>
      <c r="BC53" s="50">
        <f>BB53+Ulaz!BC53-'Izlaz COGS'!BC53</f>
        <v>12245</v>
      </c>
    </row>
    <row r="54" spans="1:55" ht="15" customHeight="1" thickBot="1" x14ac:dyDescent="0.35">
      <c r="A54" s="1" t="s">
        <v>3</v>
      </c>
      <c r="B54" s="25" t="s">
        <v>53</v>
      </c>
      <c r="C54" s="87">
        <v>0</v>
      </c>
      <c r="D54" s="29"/>
      <c r="E54" s="86"/>
      <c r="F54" s="86"/>
      <c r="G54" s="86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>
        <f>C54+Ulaz!W54-'Izlaz COGS'!W54</f>
        <v>0</v>
      </c>
      <c r="X54" s="50">
        <f>W54+Ulaz!X54-'Izlaz COGS'!X54</f>
        <v>0</v>
      </c>
      <c r="Y54" s="50">
        <f>X54+Ulaz!Y54-'Izlaz COGS'!Y54</f>
        <v>0</v>
      </c>
      <c r="Z54" s="50">
        <f>Y54+Ulaz!Z54-'Izlaz COGS'!Z54</f>
        <v>0</v>
      </c>
      <c r="AA54" s="50">
        <f>Z54+Ulaz!AA54-'Izlaz COGS'!AA54</f>
        <v>0</v>
      </c>
      <c r="AB54" s="50">
        <f>AA54+Ulaz!AB54-'Izlaz COGS'!AB54</f>
        <v>0</v>
      </c>
      <c r="AC54" s="50">
        <f>AB54+Ulaz!AC54-'Izlaz COGS'!AC54</f>
        <v>0</v>
      </c>
      <c r="AD54" s="50">
        <f>AC54+Ulaz!AD54-'Izlaz COGS'!AD54</f>
        <v>0</v>
      </c>
      <c r="AE54" s="50">
        <f>AD54+Ulaz!AE54-'Izlaz COGS'!AE54</f>
        <v>0</v>
      </c>
      <c r="AF54" s="50">
        <f>AE54+Ulaz!AF54-'Izlaz COGS'!AF54</f>
        <v>0</v>
      </c>
      <c r="AG54" s="50">
        <f>AF54+Ulaz!AG54-'Izlaz COGS'!AG54</f>
        <v>0</v>
      </c>
      <c r="AH54" s="50">
        <f>AG54+Ulaz!AH54-'Izlaz COGS'!AH54</f>
        <v>0</v>
      </c>
      <c r="AI54" s="50">
        <f>AH54+Ulaz!AI54-'Izlaz COGS'!AI54</f>
        <v>0</v>
      </c>
      <c r="AJ54" s="50">
        <f>AI54+Ulaz!AJ54-'Izlaz COGS'!AJ54</f>
        <v>0</v>
      </c>
      <c r="AK54" s="50">
        <f>AJ54+Ulaz!AK54-'Izlaz COGS'!AK54</f>
        <v>0</v>
      </c>
      <c r="AL54" s="50">
        <f>AK54+Ulaz!AL54-'Izlaz COGS'!AL54</f>
        <v>0</v>
      </c>
      <c r="AM54" s="50">
        <f>AL54+Ulaz!AM54-'Izlaz COGS'!AM54</f>
        <v>0</v>
      </c>
      <c r="AN54" s="50">
        <f>AM54+Ulaz!AN54-'Izlaz COGS'!AN54</f>
        <v>0</v>
      </c>
      <c r="AO54" s="50">
        <f>AN54+Ulaz!AO54-'Izlaz COGS'!AO54</f>
        <v>0</v>
      </c>
      <c r="AP54" s="50">
        <f>AO54+Ulaz!AP54-'Izlaz COGS'!AP54</f>
        <v>0</v>
      </c>
      <c r="AQ54" s="50">
        <f>AP54+Ulaz!AQ54-'Izlaz COGS'!AQ54</f>
        <v>0</v>
      </c>
      <c r="AR54" s="50">
        <f>AQ54+Ulaz!AR54-'Izlaz COGS'!AR54</f>
        <v>0</v>
      </c>
      <c r="AS54" s="50">
        <f>AR54+Ulaz!AS54-'Izlaz COGS'!AS54</f>
        <v>0</v>
      </c>
      <c r="AT54" s="50">
        <f>AS54+Ulaz!AT54-'Izlaz COGS'!AT54</f>
        <v>0</v>
      </c>
      <c r="AU54" s="50">
        <f>AT54+Ulaz!AU54-'Izlaz COGS'!AU54</f>
        <v>0</v>
      </c>
      <c r="AV54" s="50">
        <f>AU54+Ulaz!AV54-'Izlaz COGS'!AV54</f>
        <v>0</v>
      </c>
      <c r="AW54" s="50">
        <f>AV54+Ulaz!AW54-'Izlaz COGS'!AW54</f>
        <v>0</v>
      </c>
      <c r="AX54" s="50">
        <f>AW54+Ulaz!AX54-'Izlaz COGS'!AX54</f>
        <v>0</v>
      </c>
      <c r="AY54" s="50">
        <f>AX54+Ulaz!AY54-'Izlaz COGS'!AY54</f>
        <v>0</v>
      </c>
      <c r="AZ54" s="50">
        <f>AY54+Ulaz!AZ54-'Izlaz COGS'!AZ54</f>
        <v>0</v>
      </c>
      <c r="BA54" s="50">
        <f>AZ54+Ulaz!BA54-'Izlaz COGS'!BA54</f>
        <v>0</v>
      </c>
      <c r="BB54" s="50">
        <f>BA54+Ulaz!BB54-'Izlaz COGS'!BB54</f>
        <v>0</v>
      </c>
      <c r="BC54" s="50">
        <f>BB54+Ulaz!BC54-'Izlaz COGS'!BC54</f>
        <v>0</v>
      </c>
    </row>
    <row r="55" spans="1:55" ht="15" customHeight="1" x14ac:dyDescent="0.3">
      <c r="A55" s="1" t="s">
        <v>3</v>
      </c>
      <c r="B55" s="25" t="s">
        <v>54</v>
      </c>
      <c r="C55" s="87">
        <v>0</v>
      </c>
      <c r="D55" s="29"/>
      <c r="E55" s="86"/>
      <c r="F55" s="86"/>
      <c r="G55" s="86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>
        <f>C55+Ulaz!W55-'Izlaz COGS'!W55</f>
        <v>-1587.664</v>
      </c>
      <c r="X55" s="50">
        <f>W55+Ulaz!X55-'Izlaz COGS'!X55</f>
        <v>-3238.8345600000002</v>
      </c>
      <c r="Y55" s="50">
        <f>X55+Ulaz!Y55-'Izlaz COGS'!Y55</f>
        <v>-4956.0519424000004</v>
      </c>
      <c r="Z55" s="50">
        <f>Y55+Ulaz!Z55-'Izlaz COGS'!Z55</f>
        <v>-6741.9580200960008</v>
      </c>
      <c r="AA55" s="50">
        <f>Z55+Ulaz!AA55-'Izlaz COGS'!AA55</f>
        <v>-8257.5080200960001</v>
      </c>
      <c r="AB55" s="50">
        <f>AA55+Ulaz!AB55-'Izlaz COGS'!AB55</f>
        <v>-9833.6800200960006</v>
      </c>
      <c r="AC55" s="50">
        <f>AB55+Ulaz!AC55-'Izlaz COGS'!AC55</f>
        <v>-11472.898900096001</v>
      </c>
      <c r="AD55" s="50">
        <f>AC55+Ulaz!AD55-'Izlaz COGS'!AD55</f>
        <v>-13177.686535296001</v>
      </c>
      <c r="AE55" s="50">
        <f>AD55+Ulaz!AE55-'Izlaz COGS'!AE55</f>
        <v>-14508.786535296002</v>
      </c>
      <c r="AF55" s="50">
        <f>AE55+Ulaz!AF55-'Izlaz COGS'!AF55</f>
        <v>4106.8694647039983</v>
      </c>
      <c r="AG55" s="50">
        <f>AF55+Ulaz!AG55-'Izlaz COGS'!AG55</f>
        <v>2667.1517047039983</v>
      </c>
      <c r="AH55" s="50">
        <f>AG55+Ulaz!AH55-'Izlaz COGS'!AH55</f>
        <v>1169.8452343039983</v>
      </c>
      <c r="AI55" s="50">
        <f>AH55+Ulaz!AI55-'Izlaz COGS'!AI55</f>
        <v>-387.35349491200168</v>
      </c>
      <c r="AJ55" s="50">
        <f>AI55+Ulaz!AJ55-'Izlaz COGS'!AJ55</f>
        <v>-2006.8401732966418</v>
      </c>
      <c r="AK55" s="50">
        <f>AJ55+Ulaz!AK55-'Izlaz COGS'!AK55</f>
        <v>-3691.1063188166718</v>
      </c>
      <c r="AL55" s="50">
        <f>AK55+Ulaz!AL55-'Izlaz COGS'!AL55</f>
        <v>-5442.7431101575021</v>
      </c>
      <c r="AM55" s="50">
        <f>AL55+Ulaz!AM55-'Izlaz COGS'!AM55</f>
        <v>-6856.2931101575023</v>
      </c>
      <c r="AN55" s="50">
        <f>AM55+Ulaz!AN55-'Izlaz COGS'!AN55</f>
        <v>-8326.3851101575019</v>
      </c>
      <c r="AO55" s="50">
        <f>AN55+Ulaz!AO55-'Izlaz COGS'!AO55</f>
        <v>-9855.2807901575015</v>
      </c>
      <c r="AP55" s="50">
        <f>AO55+Ulaz!AP55-'Izlaz COGS'!AP55</f>
        <v>-11445.332297357501</v>
      </c>
      <c r="AQ55" s="50">
        <f>AP55+Ulaz!AQ55-'Izlaz COGS'!AQ55</f>
        <v>-13098.985864845501</v>
      </c>
      <c r="AR55" s="50">
        <f>AQ55+Ulaz!AR55-'Izlaz COGS'!AR55</f>
        <v>-14818.785575033022</v>
      </c>
      <c r="AS55" s="50">
        <f>AR55+Ulaz!AS55-'Izlaz COGS'!AS55</f>
        <v>3392.6227263719584</v>
      </c>
      <c r="AT55" s="50">
        <f>AS55+Ulaz!AT55-'Izlaz COGS'!AT55</f>
        <v>1790.3727263719584</v>
      </c>
      <c r="AU55" s="50">
        <f>AT55+Ulaz!AU55-'Izlaz COGS'!AU55</f>
        <v>124.03272637195846</v>
      </c>
      <c r="AV55" s="50">
        <f>AU55+Ulaz!AV55-'Izlaz COGS'!AV55</f>
        <v>-1608.9608736280416</v>
      </c>
      <c r="AW55" s="50">
        <f>AV55+Ulaz!AW55-'Izlaz COGS'!AW55</f>
        <v>-3411.2742176280417</v>
      </c>
      <c r="AX55" s="50">
        <f>AW55+Ulaz!AX55-'Izlaz COGS'!AX55</f>
        <v>-5285.680095388042</v>
      </c>
      <c r="AY55" s="50">
        <f>AX55+Ulaz!AY55-'Izlaz COGS'!AY55</f>
        <v>-7235.0622082584423</v>
      </c>
      <c r="AZ55" s="50">
        <f>AY55+Ulaz!AZ55-'Izlaz COGS'!AZ55</f>
        <v>-9262.4196056436631</v>
      </c>
      <c r="BA55" s="50">
        <f>AZ55+Ulaz!BA55-'Izlaz COGS'!BA55</f>
        <v>-11370.871298924292</v>
      </c>
      <c r="BB55" s="50">
        <f>BA55+Ulaz!BB55-'Izlaz COGS'!BB55</f>
        <v>-13563.661059936141</v>
      </c>
      <c r="BC55" s="50">
        <f>BB55+Ulaz!BC55-'Izlaz COGS'!BC55</f>
        <v>-15844.162411388461</v>
      </c>
    </row>
    <row r="56" spans="1:55" ht="15" customHeight="1" thickBot="1" x14ac:dyDescent="0.35">
      <c r="A56" s="1" t="s">
        <v>3</v>
      </c>
      <c r="B56" s="25" t="s">
        <v>55</v>
      </c>
      <c r="C56" s="49">
        <v>35339.619999999995</v>
      </c>
      <c r="D56" s="29"/>
      <c r="E56" s="86"/>
      <c r="F56" s="86"/>
      <c r="G56" s="86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>
        <f>C56+Ulaz!W56-'Izlaz COGS'!W56</f>
        <v>35339.619999999995</v>
      </c>
      <c r="X56" s="50">
        <f>W56+Ulaz!X56-'Izlaz COGS'!X56</f>
        <v>35339.619999999995</v>
      </c>
      <c r="Y56" s="50">
        <f>X56+Ulaz!Y56-'Izlaz COGS'!Y56</f>
        <v>35339.619999999995</v>
      </c>
      <c r="Z56" s="50">
        <f>Y56+Ulaz!Z56-'Izlaz COGS'!Z56</f>
        <v>35339.619999999995</v>
      </c>
      <c r="AA56" s="50">
        <f>Z56+Ulaz!AA56-'Izlaz COGS'!AA56</f>
        <v>35339.619999999995</v>
      </c>
      <c r="AB56" s="50">
        <f>AA56+Ulaz!AB56-'Izlaz COGS'!AB56</f>
        <v>35339.619999999995</v>
      </c>
      <c r="AC56" s="50">
        <f>AB56+Ulaz!AC56-'Izlaz COGS'!AC56</f>
        <v>35339.619999999995</v>
      </c>
      <c r="AD56" s="50">
        <f>AC56+Ulaz!AD56-'Izlaz COGS'!AD56</f>
        <v>35339.619999999995</v>
      </c>
      <c r="AE56" s="50">
        <f>AD56+Ulaz!AE56-'Izlaz COGS'!AE56</f>
        <v>35339.619999999995</v>
      </c>
      <c r="AF56" s="50">
        <f>AE56+Ulaz!AF56-'Izlaz COGS'!AF56</f>
        <v>35339.619999999995</v>
      </c>
      <c r="AG56" s="50">
        <f>AF56+Ulaz!AG56-'Izlaz COGS'!AG56</f>
        <v>35339.619999999995</v>
      </c>
      <c r="AH56" s="50">
        <f>AG56+Ulaz!AH56-'Izlaz COGS'!AH56</f>
        <v>35339.619999999995</v>
      </c>
      <c r="AI56" s="50">
        <f>AH56+Ulaz!AI56-'Izlaz COGS'!AI56</f>
        <v>35339.619999999995</v>
      </c>
      <c r="AJ56" s="50">
        <f>AI56+Ulaz!AJ56-'Izlaz COGS'!AJ56</f>
        <v>35339.619999999995</v>
      </c>
      <c r="AK56" s="50">
        <f>AJ56+Ulaz!AK56-'Izlaz COGS'!AK56</f>
        <v>35339.619999999995</v>
      </c>
      <c r="AL56" s="50">
        <f>AK56+Ulaz!AL56-'Izlaz COGS'!AL56</f>
        <v>35339.619999999995</v>
      </c>
      <c r="AM56" s="50">
        <f>AL56+Ulaz!AM56-'Izlaz COGS'!AM56</f>
        <v>35339.619999999995</v>
      </c>
      <c r="AN56" s="50">
        <f>AM56+Ulaz!AN56-'Izlaz COGS'!AN56</f>
        <v>35339.619999999995</v>
      </c>
      <c r="AO56" s="50">
        <f>AN56+Ulaz!AO56-'Izlaz COGS'!AO56</f>
        <v>35339.619999999995</v>
      </c>
      <c r="AP56" s="50">
        <f>AO56+Ulaz!AP56-'Izlaz COGS'!AP56</f>
        <v>35339.619999999995</v>
      </c>
      <c r="AQ56" s="50">
        <f>AP56+Ulaz!AQ56-'Izlaz COGS'!AQ56</f>
        <v>35339.619999999995</v>
      </c>
      <c r="AR56" s="50">
        <f>AQ56+Ulaz!AR56-'Izlaz COGS'!AR56</f>
        <v>35339.619999999995</v>
      </c>
      <c r="AS56" s="50">
        <f>AR56+Ulaz!AS56-'Izlaz COGS'!AS56</f>
        <v>35339.619999999995</v>
      </c>
      <c r="AT56" s="50">
        <f>AS56+Ulaz!AT56-'Izlaz COGS'!AT56</f>
        <v>35339.619999999995</v>
      </c>
      <c r="AU56" s="50">
        <f>AT56+Ulaz!AU56-'Izlaz COGS'!AU56</f>
        <v>35339.619999999995</v>
      </c>
      <c r="AV56" s="50">
        <f>AU56+Ulaz!AV56-'Izlaz COGS'!AV56</f>
        <v>35339.619999999995</v>
      </c>
      <c r="AW56" s="50">
        <f>AV56+Ulaz!AW56-'Izlaz COGS'!AW56</f>
        <v>35339.619999999995</v>
      </c>
      <c r="AX56" s="50">
        <f>AW56+Ulaz!AX56-'Izlaz COGS'!AX56</f>
        <v>35339.619999999995</v>
      </c>
      <c r="AY56" s="50">
        <f>AX56+Ulaz!AY56-'Izlaz COGS'!AY56</f>
        <v>35339.619999999995</v>
      </c>
      <c r="AZ56" s="50">
        <f>AY56+Ulaz!AZ56-'Izlaz COGS'!AZ56</f>
        <v>35339.619999999995</v>
      </c>
      <c r="BA56" s="50">
        <f>AZ56+Ulaz!BA56-'Izlaz COGS'!BA56</f>
        <v>35339.619999999995</v>
      </c>
      <c r="BB56" s="50">
        <f>BA56+Ulaz!BB56-'Izlaz COGS'!BB56</f>
        <v>35339.619999999995</v>
      </c>
      <c r="BC56" s="50">
        <f>BB56+Ulaz!BC56-'Izlaz COGS'!BC56</f>
        <v>35339.619999999995</v>
      </c>
    </row>
    <row r="57" spans="1:55" ht="15" customHeight="1" thickBot="1" x14ac:dyDescent="0.35">
      <c r="A57" t="s">
        <v>3</v>
      </c>
      <c r="B57" t="s">
        <v>56</v>
      </c>
      <c r="C57" s="87">
        <v>3377.35</v>
      </c>
      <c r="D57" s="29"/>
      <c r="E57" s="86"/>
      <c r="F57" s="86"/>
      <c r="G57" s="86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>
        <f>C57+Ulaz!W57-'Izlaz COGS'!W57</f>
        <v>3057.35</v>
      </c>
      <c r="X57" s="50">
        <f>W57+Ulaz!X57-'Izlaz COGS'!X57</f>
        <v>10737.35</v>
      </c>
      <c r="Y57" s="50">
        <f>X57+Ulaz!Y57-'Izlaz COGS'!Y57</f>
        <v>10440.35</v>
      </c>
      <c r="Z57" s="50">
        <f>Y57+Ulaz!Z57-'Izlaz COGS'!Z57</f>
        <v>10143.35</v>
      </c>
      <c r="AA57" s="50">
        <f>Z57+Ulaz!AA57-'Izlaz COGS'!AA57</f>
        <v>9846.35</v>
      </c>
      <c r="AB57" s="50">
        <f>AA57+Ulaz!AB57-'Izlaz COGS'!AB57</f>
        <v>9549.35</v>
      </c>
      <c r="AC57" s="50">
        <f>AB57+Ulaz!AC57-'Izlaz COGS'!AC57</f>
        <v>9252.35</v>
      </c>
      <c r="AD57" s="50">
        <f>AC57+Ulaz!AD57-'Izlaz COGS'!AD57</f>
        <v>8955.35</v>
      </c>
      <c r="AE57" s="50">
        <f>AD57+Ulaz!AE57-'Izlaz COGS'!AE57</f>
        <v>8658.35</v>
      </c>
      <c r="AF57" s="50">
        <f>AE57+Ulaz!AF57-'Izlaz COGS'!AF57</f>
        <v>8361.35</v>
      </c>
      <c r="AG57" s="50">
        <f>AF57+Ulaz!AG57-'Izlaz COGS'!AG57</f>
        <v>8064.35</v>
      </c>
      <c r="AH57" s="50">
        <f>AG57+Ulaz!AH57-'Izlaz COGS'!AH57</f>
        <v>7767.35</v>
      </c>
      <c r="AI57" s="50">
        <f>AH57+Ulaz!AI57-'Izlaz COGS'!AI57</f>
        <v>7470.35</v>
      </c>
      <c r="AJ57" s="50">
        <f>AI57+Ulaz!AJ57-'Izlaz COGS'!AJ57</f>
        <v>7173.35</v>
      </c>
      <c r="AK57" s="50">
        <f>AJ57+Ulaz!AK57-'Izlaz COGS'!AK57</f>
        <v>6876.35</v>
      </c>
      <c r="AL57" s="50">
        <f>AK57+Ulaz!AL57-'Izlaz COGS'!AL57</f>
        <v>6579.35</v>
      </c>
      <c r="AM57" s="50">
        <f>AL57+Ulaz!AM57-'Izlaz COGS'!AM57</f>
        <v>6282.35</v>
      </c>
      <c r="AN57" s="50">
        <f>AM57+Ulaz!AN57-'Izlaz COGS'!AN57</f>
        <v>5985.35</v>
      </c>
      <c r="AO57" s="50">
        <f>AN57+Ulaz!AO57-'Izlaz COGS'!AO57</f>
        <v>5688.35</v>
      </c>
      <c r="AP57" s="50">
        <f>AO57+Ulaz!AP57-'Izlaz COGS'!AP57</f>
        <v>5391.35</v>
      </c>
      <c r="AQ57" s="50">
        <f>AP57+Ulaz!AQ57-'Izlaz COGS'!AQ57</f>
        <v>5094.3500000000004</v>
      </c>
      <c r="AR57" s="50">
        <f>AQ57+Ulaz!AR57-'Izlaz COGS'!AR57</f>
        <v>4797.3500000000004</v>
      </c>
      <c r="AS57" s="50">
        <f>AR57+Ulaz!AS57-'Izlaz COGS'!AS57</f>
        <v>4519.3500000000004</v>
      </c>
      <c r="AT57" s="50">
        <f>AS57+Ulaz!AT57-'Izlaz COGS'!AT57</f>
        <v>4222.3500000000004</v>
      </c>
      <c r="AU57" s="50">
        <f>AT57+Ulaz!AU57-'Izlaz COGS'!AU57</f>
        <v>3925.3500000000004</v>
      </c>
      <c r="AV57" s="50">
        <f>AU57+Ulaz!AV57-'Izlaz COGS'!AV57</f>
        <v>3628.3500000000004</v>
      </c>
      <c r="AW57" s="50">
        <f>AV57+Ulaz!AW57-'Izlaz COGS'!AW57</f>
        <v>3331.3500000000004</v>
      </c>
      <c r="AX57" s="50">
        <f>AW57+Ulaz!AX57-'Izlaz COGS'!AX57</f>
        <v>3034.3500000000004</v>
      </c>
      <c r="AY57" s="50">
        <f>AX57+Ulaz!AY57-'Izlaz COGS'!AY57</f>
        <v>2737.3500000000004</v>
      </c>
      <c r="AZ57" s="50">
        <f>AY57+Ulaz!AZ57-'Izlaz COGS'!AZ57</f>
        <v>8240.35</v>
      </c>
      <c r="BA57" s="50">
        <f>AZ57+Ulaz!BA57-'Izlaz COGS'!BA57</f>
        <v>7543.35</v>
      </c>
      <c r="BB57" s="50">
        <f>BA57+Ulaz!BB57-'Izlaz COGS'!BB57</f>
        <v>6846.35</v>
      </c>
      <c r="BC57" s="50">
        <f>BB57+Ulaz!BC57-'Izlaz COGS'!BC57</f>
        <v>6149.35</v>
      </c>
    </row>
    <row r="58" spans="1:55" ht="15" customHeight="1" thickBot="1" x14ac:dyDescent="0.35">
      <c r="A58" t="s">
        <v>3</v>
      </c>
      <c r="B58" t="s">
        <v>57</v>
      </c>
      <c r="C58" s="87">
        <v>3177.2</v>
      </c>
      <c r="D58" s="29"/>
      <c r="E58" s="86"/>
      <c r="F58" s="86"/>
      <c r="G58" s="86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>
        <f>C58+Ulaz!W58-'Izlaz COGS'!W58</f>
        <v>3152.2</v>
      </c>
      <c r="X58" s="50">
        <f>W58+Ulaz!X58-'Izlaz COGS'!X58</f>
        <v>3127.2</v>
      </c>
      <c r="Y58" s="50">
        <f>X58+Ulaz!Y58-'Izlaz COGS'!Y58</f>
        <v>3102.2</v>
      </c>
      <c r="Z58" s="50">
        <f>Y58+Ulaz!Z58-'Izlaz COGS'!Z58</f>
        <v>3077.2</v>
      </c>
      <c r="AA58" s="50">
        <f>Z58+Ulaz!AA58-'Izlaz COGS'!AA58</f>
        <v>3052.2</v>
      </c>
      <c r="AB58" s="50">
        <f>AA58+Ulaz!AB58-'Izlaz COGS'!AB58</f>
        <v>3027.2</v>
      </c>
      <c r="AC58" s="50">
        <f>AB58+Ulaz!AC58-'Izlaz COGS'!AC58</f>
        <v>3002.2</v>
      </c>
      <c r="AD58" s="50">
        <f>AC58+Ulaz!AD58-'Izlaz COGS'!AD58</f>
        <v>2977.2</v>
      </c>
      <c r="AE58" s="50">
        <f>AD58+Ulaz!AE58-'Izlaz COGS'!AE58</f>
        <v>2952.2</v>
      </c>
      <c r="AF58" s="50">
        <f>AE58+Ulaz!AF58-'Izlaz COGS'!AF58</f>
        <v>2927.2</v>
      </c>
      <c r="AG58" s="50">
        <f>AF58+Ulaz!AG58-'Izlaz COGS'!AG58</f>
        <v>2902.2</v>
      </c>
      <c r="AH58" s="50">
        <f>AG58+Ulaz!AH58-'Izlaz COGS'!AH58</f>
        <v>2877.2</v>
      </c>
      <c r="AI58" s="50">
        <f>AH58+Ulaz!AI58-'Izlaz COGS'!AI58</f>
        <v>2852.2</v>
      </c>
      <c r="AJ58" s="50">
        <f>AI58+Ulaz!AJ58-'Izlaz COGS'!AJ58</f>
        <v>2827.2</v>
      </c>
      <c r="AK58" s="50">
        <f>AJ58+Ulaz!AK58-'Izlaz COGS'!AK58</f>
        <v>2802.2</v>
      </c>
      <c r="AL58" s="50">
        <f>AK58+Ulaz!AL58-'Izlaz COGS'!AL58</f>
        <v>2777.2</v>
      </c>
      <c r="AM58" s="50">
        <f>AL58+Ulaz!AM58-'Izlaz COGS'!AM58</f>
        <v>2752.2</v>
      </c>
      <c r="AN58" s="50">
        <f>AM58+Ulaz!AN58-'Izlaz COGS'!AN58</f>
        <v>2727.2</v>
      </c>
      <c r="AO58" s="50">
        <f>AN58+Ulaz!AO58-'Izlaz COGS'!AO58</f>
        <v>2702.2</v>
      </c>
      <c r="AP58" s="50">
        <f>AO58+Ulaz!AP58-'Izlaz COGS'!AP58</f>
        <v>2677.2</v>
      </c>
      <c r="AQ58" s="50">
        <f>AP58+Ulaz!AQ58-'Izlaz COGS'!AQ58</f>
        <v>2652.2</v>
      </c>
      <c r="AR58" s="50">
        <f>AQ58+Ulaz!AR58-'Izlaz COGS'!AR58</f>
        <v>2627.2</v>
      </c>
      <c r="AS58" s="50">
        <f>AR58+Ulaz!AS58-'Izlaz COGS'!AS58</f>
        <v>2602.1999999999998</v>
      </c>
      <c r="AT58" s="50">
        <f>AS58+Ulaz!AT58-'Izlaz COGS'!AT58</f>
        <v>2577.1999999999998</v>
      </c>
      <c r="AU58" s="50">
        <f>AT58+Ulaz!AU58-'Izlaz COGS'!AU58</f>
        <v>2552.1999999999998</v>
      </c>
      <c r="AV58" s="50">
        <f>AU58+Ulaz!AV58-'Izlaz COGS'!AV58</f>
        <v>2527.1999999999998</v>
      </c>
      <c r="AW58" s="50">
        <f>AV58+Ulaz!AW58-'Izlaz COGS'!AW58</f>
        <v>2502.1999999999998</v>
      </c>
      <c r="AX58" s="50">
        <f>AW58+Ulaz!AX58-'Izlaz COGS'!AX58</f>
        <v>2477.1999999999998</v>
      </c>
      <c r="AY58" s="50">
        <f>AX58+Ulaz!AY58-'Izlaz COGS'!AY58</f>
        <v>2452.1999999999998</v>
      </c>
      <c r="AZ58" s="50">
        <f>AY58+Ulaz!AZ58-'Izlaz COGS'!AZ58</f>
        <v>2427.1999999999998</v>
      </c>
      <c r="BA58" s="50">
        <f>AZ58+Ulaz!BA58-'Izlaz COGS'!BA58</f>
        <v>2402.1999999999998</v>
      </c>
      <c r="BB58" s="50">
        <f>BA58+Ulaz!BB58-'Izlaz COGS'!BB58</f>
        <v>2377.1999999999998</v>
      </c>
      <c r="BC58" s="50">
        <f>BB58+Ulaz!BC58-'Izlaz COGS'!BC58</f>
        <v>2352.1999999999998</v>
      </c>
    </row>
    <row r="59" spans="1:55" ht="15" customHeight="1" thickBot="1" x14ac:dyDescent="0.35">
      <c r="A59" s="1" t="s">
        <v>58</v>
      </c>
      <c r="B59" s="32" t="s">
        <v>59</v>
      </c>
      <c r="C59" s="85">
        <v>62638.03</v>
      </c>
      <c r="D59" s="29"/>
      <c r="E59" s="86"/>
      <c r="F59" s="86"/>
      <c r="G59" s="86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>
        <f>C59+Ulaz!W59-'Izlaz COGS'!W59</f>
        <v>67490.52</v>
      </c>
      <c r="X59" s="50">
        <f>W59+Ulaz!X59-'Izlaz COGS'!X59</f>
        <v>63343.01</v>
      </c>
      <c r="Y59" s="50">
        <f>X59+Ulaz!Y59-'Izlaz COGS'!Y59</f>
        <v>67998.000000000015</v>
      </c>
      <c r="Z59" s="50">
        <f>Y59+Ulaz!Z59-'Izlaz COGS'!Z59</f>
        <v>63652.990000000013</v>
      </c>
      <c r="AA59" s="50">
        <f>Z59+Ulaz!AA59-'Izlaz COGS'!AA59</f>
        <v>66807.980000000025</v>
      </c>
      <c r="AB59" s="50">
        <f>AA59+Ulaz!AB59-'Izlaz COGS'!AB59</f>
        <v>61593.970000000023</v>
      </c>
      <c r="AC59" s="50">
        <f>AB59+Ulaz!AC59-'Izlaz COGS'!AC59</f>
        <v>63879.960000000028</v>
      </c>
      <c r="AD59" s="50">
        <f>AC59+Ulaz!AD59-'Izlaz COGS'!AD59</f>
        <v>59534.950000000026</v>
      </c>
      <c r="AE59" s="50">
        <f>AD59+Ulaz!AE59-'Izlaz COGS'!AE59</f>
        <v>59189.940000000024</v>
      </c>
      <c r="AF59" s="50">
        <f>AE59+Ulaz!AF59-'Izlaz COGS'!AF59</f>
        <v>54844.930000000022</v>
      </c>
      <c r="AG59" s="50">
        <f>AF59+Ulaz!AG59-'Izlaz COGS'!AG59</f>
        <v>52999.92000000002</v>
      </c>
      <c r="AH59" s="50">
        <f>AG59+Ulaz!AH59-'Izlaz COGS'!AH59</f>
        <v>48654.910000000018</v>
      </c>
      <c r="AI59" s="50">
        <f>AH59+Ulaz!AI59-'Izlaz COGS'!AI59</f>
        <v>44309.900000000016</v>
      </c>
      <c r="AJ59" s="50">
        <f>AI59+Ulaz!AJ59-'Izlaz COGS'!AJ59</f>
        <v>42464.890000000014</v>
      </c>
      <c r="AK59" s="50">
        <f>AJ59+Ulaz!AK59-'Izlaz COGS'!AK59</f>
        <v>38119.880000000012</v>
      </c>
      <c r="AL59" s="50">
        <f>AK59+Ulaz!AL59-'Izlaz COGS'!AL59</f>
        <v>36774.87000000001</v>
      </c>
      <c r="AM59" s="50">
        <f>AL59+Ulaz!AM59-'Izlaz COGS'!AM59</f>
        <v>30869.610000000008</v>
      </c>
      <c r="AN59" s="50">
        <f>AM59+Ulaz!AN59-'Izlaz COGS'!AN59</f>
        <v>39964.350000000006</v>
      </c>
      <c r="AO59" s="50">
        <f>AN59+Ulaz!AO59-'Izlaz COGS'!AO59</f>
        <v>34059.090000000004</v>
      </c>
      <c r="AP59" s="50">
        <f>AO59+Ulaz!AP59-'Izlaz COGS'!AP59</f>
        <v>38153.83</v>
      </c>
      <c r="AQ59" s="50">
        <f>AP59+Ulaz!AQ59-'Izlaz COGS'!AQ59</f>
        <v>43374.32</v>
      </c>
      <c r="AR59" s="50">
        <f>AQ59+Ulaz!AR59-'Izlaz COGS'!AR59</f>
        <v>43594.81</v>
      </c>
      <c r="AS59" s="50">
        <f>AR59+Ulaz!AS59-'Izlaz COGS'!AS59</f>
        <v>38815.299999999996</v>
      </c>
      <c r="AT59" s="50">
        <f>AS59+Ulaz!AT59-'Izlaz COGS'!AT59</f>
        <v>54035.789999999994</v>
      </c>
      <c r="AU59" s="50">
        <f>AT59+Ulaz!AU59-'Izlaz COGS'!AU59</f>
        <v>62012.669999999991</v>
      </c>
      <c r="AV59" s="50">
        <f>AU59+Ulaz!AV59-'Izlaz COGS'!AV59</f>
        <v>64989.549999999981</v>
      </c>
      <c r="AW59" s="50">
        <f>AV59+Ulaz!AW59-'Izlaz COGS'!AW59</f>
        <v>62966.429999999986</v>
      </c>
      <c r="AX59" s="50">
        <f>AW59+Ulaz!AX59-'Izlaz COGS'!AX59</f>
        <v>70943.31</v>
      </c>
      <c r="AY59" s="50">
        <f>AX59+Ulaz!AY59-'Izlaz COGS'!AY59</f>
        <v>73920.19</v>
      </c>
      <c r="AZ59" s="50">
        <f>AY59+Ulaz!AZ59-'Izlaz COGS'!AZ59</f>
        <v>81509.97</v>
      </c>
      <c r="BA59" s="50">
        <f>AZ59+Ulaz!BA59-'Izlaz COGS'!BA59</f>
        <v>79099.75</v>
      </c>
      <c r="BB59" s="50">
        <f>BA59+Ulaz!BB59-'Izlaz COGS'!BB59</f>
        <v>71689.53</v>
      </c>
      <c r="BC59" s="50">
        <f>BB59+Ulaz!BC59-'Izlaz COGS'!BC59</f>
        <v>64279.31</v>
      </c>
    </row>
    <row r="60" spans="1:55" ht="15" customHeight="1" thickBot="1" x14ac:dyDescent="0.35">
      <c r="A60" s="1" t="s">
        <v>58</v>
      </c>
      <c r="B60" s="32" t="s">
        <v>60</v>
      </c>
      <c r="C60" s="85">
        <v>12024.31</v>
      </c>
      <c r="D60" s="29"/>
      <c r="E60" s="86"/>
      <c r="F60" s="86"/>
      <c r="G60" s="86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>
        <f>C60+Ulaz!W60-'Izlaz COGS'!W60</f>
        <v>11731.5</v>
      </c>
      <c r="X60" s="50">
        <f>W60+Ulaz!X60-'Izlaz COGS'!X60</f>
        <v>11438.69</v>
      </c>
      <c r="Y60" s="50">
        <f>X60+Ulaz!Y60-'Izlaz COGS'!Y60</f>
        <v>11131.93</v>
      </c>
      <c r="Z60" s="50">
        <f>Y60+Ulaz!Z60-'Izlaz COGS'!Z60</f>
        <v>10825.17</v>
      </c>
      <c r="AA60" s="50">
        <f>Z60+Ulaz!AA60-'Izlaz COGS'!AA60</f>
        <v>10518.41</v>
      </c>
      <c r="AB60" s="50">
        <f>AA60+Ulaz!AB60-'Izlaz COGS'!AB60</f>
        <v>10150.299999999999</v>
      </c>
      <c r="AC60" s="50">
        <f>AB60+Ulaz!AC60-'Izlaz COGS'!AC60</f>
        <v>9782.1899999999987</v>
      </c>
      <c r="AD60" s="50">
        <f>AC60+Ulaz!AD60-'Izlaz COGS'!AD60</f>
        <v>9475.4299999999985</v>
      </c>
      <c r="AE60" s="50">
        <f>AD60+Ulaz!AE60-'Izlaz COGS'!AE60</f>
        <v>9168.6699999999983</v>
      </c>
      <c r="AF60" s="50">
        <f>AE60+Ulaz!AF60-'Izlaz COGS'!AF60</f>
        <v>8861.909999999998</v>
      </c>
      <c r="AG60" s="50">
        <f>AF60+Ulaz!AG60-'Izlaz COGS'!AG60</f>
        <v>8555.1499999999978</v>
      </c>
      <c r="AH60" s="50">
        <f>AG60+Ulaz!AH60-'Izlaz COGS'!AH60</f>
        <v>8248.3899999999976</v>
      </c>
      <c r="AI60" s="50">
        <f>AH60+Ulaz!AI60-'Izlaz COGS'!AI60</f>
        <v>7941.6299999999974</v>
      </c>
      <c r="AJ60" s="50">
        <f>AI60+Ulaz!AJ60-'Izlaz COGS'!AJ60</f>
        <v>7634.8699999999972</v>
      </c>
      <c r="AK60" s="50">
        <f>AJ60+Ulaz!AK60-'Izlaz COGS'!AK60</f>
        <v>7328.1099999999969</v>
      </c>
      <c r="AL60" s="50">
        <f>AK60+Ulaz!AL60-'Izlaz COGS'!AL60</f>
        <v>7021.3499999999967</v>
      </c>
      <c r="AM60" s="50">
        <f>AL60+Ulaz!AM60-'Izlaz COGS'!AM60</f>
        <v>6604.4399999999969</v>
      </c>
      <c r="AN60" s="50">
        <f>AM60+Ulaz!AN60-'Izlaz COGS'!AN60</f>
        <v>6187.529999999997</v>
      </c>
      <c r="AO60" s="50">
        <f>AN60+Ulaz!AO60-'Izlaz COGS'!AO60</f>
        <v>5770.6199999999972</v>
      </c>
      <c r="AP60" s="50">
        <f>AO60+Ulaz!AP60-'Izlaz COGS'!AP60</f>
        <v>5353.7099999999973</v>
      </c>
      <c r="AQ60" s="50">
        <f>AP60+Ulaz!AQ60-'Izlaz COGS'!AQ60</f>
        <v>5016.279999999997</v>
      </c>
      <c r="AR60" s="50">
        <f>AQ60+Ulaz!AR60-'Izlaz COGS'!AR60</f>
        <v>4678.8499999999967</v>
      </c>
      <c r="AS60" s="50">
        <f>AR60+Ulaz!AS60-'Izlaz COGS'!AS60</f>
        <v>4341.4199999999964</v>
      </c>
      <c r="AT60" s="50">
        <f>AS60+Ulaz!AT60-'Izlaz COGS'!AT60</f>
        <v>4003.9899999999966</v>
      </c>
      <c r="AU60" s="50">
        <f>AT60+Ulaz!AU60-'Izlaz COGS'!AU60</f>
        <v>3508.1599999999967</v>
      </c>
      <c r="AV60" s="50">
        <f>AU60+Ulaz!AV60-'Izlaz COGS'!AV60</f>
        <v>3012.3299999999967</v>
      </c>
      <c r="AW60" s="50">
        <f>AV60+Ulaz!AW60-'Izlaz COGS'!AW60</f>
        <v>2516.4999999999968</v>
      </c>
      <c r="AX60" s="50">
        <f>AW60+Ulaz!AX60-'Izlaz COGS'!AX60</f>
        <v>2020.6699999999969</v>
      </c>
      <c r="AY60" s="50">
        <f>AX60+Ulaz!AY60-'Izlaz COGS'!AY60</f>
        <v>1524.839999999997</v>
      </c>
      <c r="AZ60" s="50">
        <f>AY60+Ulaz!AZ60-'Izlaz COGS'!AZ60</f>
        <v>1001.679999999997</v>
      </c>
      <c r="BA60" s="50">
        <f>AZ60+Ulaz!BA60-'Izlaz COGS'!BA60</f>
        <v>478.51999999999703</v>
      </c>
      <c r="BB60" s="50">
        <f>BA60+Ulaz!BB60-'Izlaz COGS'!BB60</f>
        <v>-44.640000000002942</v>
      </c>
      <c r="BC60" s="50">
        <f>BB60+Ulaz!BC60-'Izlaz COGS'!BC60</f>
        <v>-567.80000000000291</v>
      </c>
    </row>
    <row r="61" spans="1:55" ht="15" customHeight="1" thickBot="1" x14ac:dyDescent="0.35">
      <c r="A61" s="1" t="s">
        <v>58</v>
      </c>
      <c r="B61" s="32" t="s">
        <v>8</v>
      </c>
      <c r="C61" s="85">
        <v>17524.57</v>
      </c>
      <c r="D61" s="29"/>
      <c r="E61" s="86"/>
      <c r="F61" s="86"/>
      <c r="G61" s="86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>
        <f>C61+Ulaz!W61-'Izlaz COGS'!W61</f>
        <v>16949</v>
      </c>
      <c r="X61" s="50">
        <f>W61+Ulaz!X61-'Izlaz COGS'!X61</f>
        <v>16373.43</v>
      </c>
      <c r="Y61" s="50">
        <f>X61+Ulaz!Y61-'Izlaz COGS'!Y61</f>
        <v>15770.45</v>
      </c>
      <c r="Z61" s="50">
        <f>Y61+Ulaz!Z61-'Izlaz COGS'!Z61</f>
        <v>15167.470000000001</v>
      </c>
      <c r="AA61" s="50">
        <f>Z61+Ulaz!AA61-'Izlaz COGS'!AA61</f>
        <v>14564.490000000002</v>
      </c>
      <c r="AB61" s="50">
        <f>AA61+Ulaz!AB61-'Izlaz COGS'!AB61</f>
        <v>13840.920000000002</v>
      </c>
      <c r="AC61" s="50">
        <f>AB61+Ulaz!AC61-'Izlaz COGS'!AC61</f>
        <v>13117.350000000002</v>
      </c>
      <c r="AD61" s="50">
        <f>AC61+Ulaz!AD61-'Izlaz COGS'!AD61</f>
        <v>19014.370000000003</v>
      </c>
      <c r="AE61" s="50">
        <f>AD61+Ulaz!AE61-'Izlaz COGS'!AE61</f>
        <v>18411.390000000003</v>
      </c>
      <c r="AF61" s="50">
        <f>AE61+Ulaz!AF61-'Izlaz COGS'!AF61</f>
        <v>17808.410000000003</v>
      </c>
      <c r="AG61" s="50">
        <f>AF61+Ulaz!AG61-'Izlaz COGS'!AG61</f>
        <v>17205.430000000004</v>
      </c>
      <c r="AH61" s="50">
        <f>AG61+Ulaz!AH61-'Izlaz COGS'!AH61</f>
        <v>16602.450000000004</v>
      </c>
      <c r="AI61" s="50">
        <f>AH61+Ulaz!AI61-'Izlaz COGS'!AI61</f>
        <v>15999.470000000005</v>
      </c>
      <c r="AJ61" s="50">
        <f>AI61+Ulaz!AJ61-'Izlaz COGS'!AJ61</f>
        <v>15396.490000000005</v>
      </c>
      <c r="AK61" s="50">
        <f>AJ61+Ulaz!AK61-'Izlaz COGS'!AK61</f>
        <v>14793.510000000006</v>
      </c>
      <c r="AL61" s="50">
        <f>AK61+Ulaz!AL61-'Izlaz COGS'!AL61</f>
        <v>14190.530000000006</v>
      </c>
      <c r="AM61" s="50">
        <f>AL61+Ulaz!AM61-'Izlaz COGS'!AM61</f>
        <v>13371.030000000006</v>
      </c>
      <c r="AN61" s="50">
        <f>AM61+Ulaz!AN61-'Izlaz COGS'!AN61</f>
        <v>12551.530000000006</v>
      </c>
      <c r="AO61" s="50">
        <f>AN61+Ulaz!AO61-'Izlaz COGS'!AO61</f>
        <v>24153.640000000007</v>
      </c>
      <c r="AP61" s="50">
        <f>AO61+Ulaz!AP61-'Izlaz COGS'!AP61</f>
        <v>23334.140000000007</v>
      </c>
      <c r="AQ61" s="50">
        <f>AP61+Ulaz!AQ61-'Izlaz COGS'!AQ61</f>
        <v>22670.870000000006</v>
      </c>
      <c r="AR61" s="50">
        <f>AQ61+Ulaz!AR61-'Izlaz COGS'!AR61</f>
        <v>22007.600000000006</v>
      </c>
      <c r="AS61" s="50">
        <f>AR61+Ulaz!AS61-'Izlaz COGS'!AS61</f>
        <v>21344.330000000005</v>
      </c>
      <c r="AT61" s="50">
        <f>AS61+Ulaz!AT61-'Izlaz COGS'!AT61</f>
        <v>20681.060000000005</v>
      </c>
      <c r="AU61" s="50">
        <f>AT61+Ulaz!AU61-'Izlaz COGS'!AU61</f>
        <v>19706.430000000004</v>
      </c>
      <c r="AV61" s="50">
        <f>AU61+Ulaz!AV61-'Izlaz COGS'!AV61</f>
        <v>18731.800000000003</v>
      </c>
      <c r="AW61" s="50">
        <f>AV61+Ulaz!AW61-'Izlaz COGS'!AW61</f>
        <v>17757.170000000002</v>
      </c>
      <c r="AX61" s="50">
        <f>AW61+Ulaz!AX61-'Izlaz COGS'!AX61</f>
        <v>16782.54</v>
      </c>
      <c r="AY61" s="50">
        <f>AX61+Ulaz!AY61-'Izlaz COGS'!AY61</f>
        <v>15807.910000000002</v>
      </c>
      <c r="AZ61" s="50">
        <f>AY61+Ulaz!AZ61-'Izlaz COGS'!AZ61</f>
        <v>14779.560000000001</v>
      </c>
      <c r="BA61" s="50">
        <f>AZ61+Ulaz!BA61-'Izlaz COGS'!BA61</f>
        <v>13751.210000000001</v>
      </c>
      <c r="BB61" s="50">
        <f>BA61+Ulaz!BB61-'Izlaz COGS'!BB61</f>
        <v>12722.86</v>
      </c>
      <c r="BC61" s="50">
        <f>BB61+Ulaz!BC61-'Izlaz COGS'!BC61</f>
        <v>11694.51</v>
      </c>
    </row>
    <row r="62" spans="1:55" ht="15" customHeight="1" thickBot="1" x14ac:dyDescent="0.35">
      <c r="A62" s="1" t="s">
        <v>58</v>
      </c>
      <c r="B62" s="32" t="s">
        <v>61</v>
      </c>
      <c r="C62" s="85">
        <v>10788.84</v>
      </c>
      <c r="D62" s="29"/>
      <c r="E62" s="86"/>
      <c r="F62" s="86"/>
      <c r="G62" s="86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>
        <f>C62+Ulaz!W62-'Izlaz COGS'!W62</f>
        <v>10402.57</v>
      </c>
      <c r="X62" s="50">
        <f>W62+Ulaz!X62-'Izlaz COGS'!X62</f>
        <v>10016.299999999999</v>
      </c>
      <c r="Y62" s="50">
        <f>X62+Ulaz!Y62-'Izlaz COGS'!Y62</f>
        <v>9611.6299999999992</v>
      </c>
      <c r="Z62" s="50">
        <f>Y62+Ulaz!Z62-'Izlaz COGS'!Z62</f>
        <v>9206.9599999999991</v>
      </c>
      <c r="AA62" s="50">
        <f>Z62+Ulaz!AA62-'Izlaz COGS'!AA62</f>
        <v>8802.2899999999991</v>
      </c>
      <c r="AB62" s="50">
        <f>AA62+Ulaz!AB62-'Izlaz COGS'!AB62</f>
        <v>8316.6899999999987</v>
      </c>
      <c r="AC62" s="50">
        <f>AB62+Ulaz!AC62-'Izlaz COGS'!AC62</f>
        <v>7831.0899999999983</v>
      </c>
      <c r="AD62" s="50">
        <f>AC62+Ulaz!AD62-'Izlaz COGS'!AD62</f>
        <v>11525.97</v>
      </c>
      <c r="AE62" s="50">
        <f>AD62+Ulaz!AE62-'Izlaz COGS'!AE62</f>
        <v>11121.3</v>
      </c>
      <c r="AF62" s="50">
        <f>AE62+Ulaz!AF62-'Izlaz COGS'!AF62</f>
        <v>10716.63</v>
      </c>
      <c r="AG62" s="50">
        <f>AF62+Ulaz!AG62-'Izlaz COGS'!AG62</f>
        <v>10311.959999999999</v>
      </c>
      <c r="AH62" s="50">
        <f>AG62+Ulaz!AH62-'Izlaz COGS'!AH62</f>
        <v>9907.2899999999991</v>
      </c>
      <c r="AI62" s="50">
        <f>AH62+Ulaz!AI62-'Izlaz COGS'!AI62</f>
        <v>9502.619999999999</v>
      </c>
      <c r="AJ62" s="50">
        <f>AI62+Ulaz!AJ62-'Izlaz COGS'!AJ62</f>
        <v>13197.499999999998</v>
      </c>
      <c r="AK62" s="50">
        <f>AJ62+Ulaz!AK62-'Izlaz COGS'!AK62</f>
        <v>12792.829999999998</v>
      </c>
      <c r="AL62" s="50">
        <f>AK62+Ulaz!AL62-'Izlaz COGS'!AL62</f>
        <v>12388.159999999998</v>
      </c>
      <c r="AM62" s="50">
        <f>AL62+Ulaz!AM62-'Izlaz COGS'!AM62</f>
        <v>11838.179999999998</v>
      </c>
      <c r="AN62" s="50">
        <f>AM62+Ulaz!AN62-'Izlaz COGS'!AN62</f>
        <v>11288.199999999999</v>
      </c>
      <c r="AO62" s="50">
        <f>AN62+Ulaz!AO62-'Izlaz COGS'!AO62</f>
        <v>10738.22</v>
      </c>
      <c r="AP62" s="50">
        <f>AO62+Ulaz!AP62-'Izlaz COGS'!AP62</f>
        <v>19688.240000000002</v>
      </c>
      <c r="AQ62" s="50">
        <f>AP62+Ulaz!AQ62-'Izlaz COGS'!AQ62</f>
        <v>19243.11</v>
      </c>
      <c r="AR62" s="50">
        <f>AQ62+Ulaz!AR62-'Izlaz COGS'!AR62</f>
        <v>18797.98</v>
      </c>
      <c r="AS62" s="50">
        <f>AR62+Ulaz!AS62-'Izlaz COGS'!AS62</f>
        <v>18352.849999999999</v>
      </c>
      <c r="AT62" s="50">
        <f>AS62+Ulaz!AT62-'Izlaz COGS'!AT62</f>
        <v>17907.719999999998</v>
      </c>
      <c r="AU62" s="50">
        <f>AT62+Ulaz!AU62-'Izlaz COGS'!AU62</f>
        <v>17253.629999999997</v>
      </c>
      <c r="AV62" s="50">
        <f>AU62+Ulaz!AV62-'Izlaz COGS'!AV62</f>
        <v>23225.899999999998</v>
      </c>
      <c r="AW62" s="50">
        <f>AV62+Ulaz!AW62-'Izlaz COGS'!AW62</f>
        <v>22571.809999999998</v>
      </c>
      <c r="AX62" s="50">
        <f>AW62+Ulaz!AX62-'Izlaz COGS'!AX62</f>
        <v>21917.719999999998</v>
      </c>
      <c r="AY62" s="50">
        <f>AX62+Ulaz!AY62-'Izlaz COGS'!AY62</f>
        <v>21263.629999999997</v>
      </c>
      <c r="AZ62" s="50">
        <f>AY62+Ulaz!AZ62-'Izlaz COGS'!AZ62</f>
        <v>20573.489999999998</v>
      </c>
      <c r="BA62" s="50">
        <f>AZ62+Ulaz!BA62-'Izlaz COGS'!BA62</f>
        <v>19883.349999999999</v>
      </c>
      <c r="BB62" s="50">
        <f>BA62+Ulaz!BB62-'Izlaz COGS'!BB62</f>
        <v>28312.85</v>
      </c>
      <c r="BC62" s="50">
        <f>BB62+Ulaz!BC62-'Izlaz COGS'!BC62</f>
        <v>27622.71</v>
      </c>
    </row>
    <row r="63" spans="1:55" ht="15" customHeight="1" thickBot="1" x14ac:dyDescent="0.35">
      <c r="A63" s="1" t="s">
        <v>58</v>
      </c>
      <c r="B63" s="32" t="s">
        <v>62</v>
      </c>
      <c r="C63" s="85">
        <v>208.7</v>
      </c>
      <c r="D63" s="29"/>
      <c r="E63" s="86"/>
      <c r="F63" s="86"/>
      <c r="G63" s="86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>
        <f>C63+Ulaz!W63-'Izlaz COGS'!W63</f>
        <v>190.79</v>
      </c>
      <c r="X63" s="50">
        <f>W63+Ulaz!X63-'Izlaz COGS'!X63</f>
        <v>172.88</v>
      </c>
      <c r="Y63" s="50">
        <f>X63+Ulaz!Y63-'Izlaz COGS'!Y63</f>
        <v>154.10999999999999</v>
      </c>
      <c r="Z63" s="50">
        <f>Y63+Ulaz!Z63-'Izlaz COGS'!Z63</f>
        <v>135.33999999999997</v>
      </c>
      <c r="AA63" s="50">
        <f>Z63+Ulaz!AA63-'Izlaz COGS'!AA63</f>
        <v>116.56999999999998</v>
      </c>
      <c r="AB63" s="50">
        <f>AA63+Ulaz!AB63-'Izlaz COGS'!AB63</f>
        <v>94.049999999999983</v>
      </c>
      <c r="AC63" s="50">
        <f>AB63+Ulaz!AC63-'Izlaz COGS'!AC63</f>
        <v>71.529999999999987</v>
      </c>
      <c r="AD63" s="50">
        <f>AC63+Ulaz!AD63-'Izlaz COGS'!AD63</f>
        <v>52.759999999999991</v>
      </c>
      <c r="AE63" s="50">
        <f>AD63+Ulaz!AE63-'Izlaz COGS'!AE63</f>
        <v>33.989999999999995</v>
      </c>
      <c r="AF63" s="50">
        <f>AE63+Ulaz!AF63-'Izlaz COGS'!AF63</f>
        <v>15.219999999999995</v>
      </c>
      <c r="AG63" s="50">
        <f>AF63+Ulaz!AG63-'Izlaz COGS'!AG63</f>
        <v>-3.5500000000000043</v>
      </c>
      <c r="AH63" s="50">
        <f>AG63+Ulaz!AH63-'Izlaz COGS'!AH63</f>
        <v>-22.320000000000004</v>
      </c>
      <c r="AI63" s="50">
        <f>AH63+Ulaz!AI63-'Izlaz COGS'!AI63</f>
        <v>-41.09</v>
      </c>
      <c r="AJ63" s="50">
        <f>AI63+Ulaz!AJ63-'Izlaz COGS'!AJ63</f>
        <v>-59.86</v>
      </c>
      <c r="AK63" s="50">
        <f>AJ63+Ulaz!AK63-'Izlaz COGS'!AK63</f>
        <v>-78.63</v>
      </c>
      <c r="AL63" s="50">
        <f>AK63+Ulaz!AL63-'Izlaz COGS'!AL63</f>
        <v>-97.399999999999991</v>
      </c>
      <c r="AM63" s="50">
        <f>AL63+Ulaz!AM63-'Izlaz COGS'!AM63</f>
        <v>-122.89999999999999</v>
      </c>
      <c r="AN63" s="50">
        <f>AM63+Ulaz!AN63-'Izlaz COGS'!AN63</f>
        <v>-148.39999999999998</v>
      </c>
      <c r="AO63" s="50">
        <f>AN63+Ulaz!AO63-'Izlaz COGS'!AO63</f>
        <v>-173.89999999999998</v>
      </c>
      <c r="AP63" s="50">
        <f>AO63+Ulaz!AP63-'Izlaz COGS'!AP63</f>
        <v>-199.39999999999998</v>
      </c>
      <c r="AQ63" s="50">
        <f>AP63+Ulaz!AQ63-'Izlaz COGS'!AQ63</f>
        <v>-220.03999999999996</v>
      </c>
      <c r="AR63" s="50">
        <f>AQ63+Ulaz!AR63-'Izlaz COGS'!AR63</f>
        <v>-240.67999999999995</v>
      </c>
      <c r="AS63" s="50">
        <f>AR63+Ulaz!AS63-'Izlaz COGS'!AS63</f>
        <v>-261.31999999999994</v>
      </c>
      <c r="AT63" s="50">
        <f>AS63+Ulaz!AT63-'Izlaz COGS'!AT63</f>
        <v>-281.95999999999992</v>
      </c>
      <c r="AU63" s="50">
        <f>AT63+Ulaz!AU63-'Izlaz COGS'!AU63</f>
        <v>-312.28999999999991</v>
      </c>
      <c r="AV63" s="50">
        <f>AU63+Ulaz!AV63-'Izlaz COGS'!AV63</f>
        <v>-342.61999999999989</v>
      </c>
      <c r="AW63" s="50">
        <f>AV63+Ulaz!AW63-'Izlaz COGS'!AW63</f>
        <v>-372.94999999999987</v>
      </c>
      <c r="AX63" s="50">
        <f>AW63+Ulaz!AX63-'Izlaz COGS'!AX63</f>
        <v>-403.27999999999986</v>
      </c>
      <c r="AY63" s="50">
        <f>AX63+Ulaz!AY63-'Izlaz COGS'!AY63</f>
        <v>-433.60999999999984</v>
      </c>
      <c r="AZ63" s="50">
        <f>AY63+Ulaz!AZ63-'Izlaz COGS'!AZ63</f>
        <v>-465.60999999999984</v>
      </c>
      <c r="BA63" s="50">
        <f>AZ63+Ulaz!BA63-'Izlaz COGS'!BA63</f>
        <v>-497.60999999999984</v>
      </c>
      <c r="BB63" s="50">
        <f>BA63+Ulaz!BB63-'Izlaz COGS'!BB63</f>
        <v>-529.6099999999999</v>
      </c>
      <c r="BC63" s="50">
        <f>BB63+Ulaz!BC63-'Izlaz COGS'!BC63</f>
        <v>-561.6099999999999</v>
      </c>
    </row>
    <row r="64" spans="1:55" ht="15" customHeight="1" thickBot="1" x14ac:dyDescent="0.35">
      <c r="A64" s="1" t="s">
        <v>58</v>
      </c>
      <c r="B64" s="32" t="s">
        <v>63</v>
      </c>
      <c r="C64" s="85">
        <v>3293.19</v>
      </c>
      <c r="D64" s="29"/>
      <c r="E64" s="86"/>
      <c r="F64" s="86"/>
      <c r="G64" s="86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>
        <f>C64+Ulaz!W64-'Izlaz COGS'!W64</f>
        <v>3125.9700000000003</v>
      </c>
      <c r="X64" s="50">
        <f>W64+Ulaz!X64-'Izlaz COGS'!X64</f>
        <v>2958.7500000000005</v>
      </c>
      <c r="Y64" s="50">
        <f>X64+Ulaz!Y64-'Izlaz COGS'!Y64</f>
        <v>2783.5600000000004</v>
      </c>
      <c r="Z64" s="50">
        <f>Y64+Ulaz!Z64-'Izlaz COGS'!Z64</f>
        <v>2608.3700000000003</v>
      </c>
      <c r="AA64" s="50">
        <f>Z64+Ulaz!AA64-'Izlaz COGS'!AA64</f>
        <v>2433.1800000000003</v>
      </c>
      <c r="AB64" s="50">
        <f>AA64+Ulaz!AB64-'Izlaz COGS'!AB64</f>
        <v>2222.9600000000005</v>
      </c>
      <c r="AC64" s="50">
        <f>AB64+Ulaz!AC64-'Izlaz COGS'!AC64</f>
        <v>2012.7400000000005</v>
      </c>
      <c r="AD64" s="50">
        <f>AC64+Ulaz!AD64-'Izlaz COGS'!AD64</f>
        <v>1837.5500000000004</v>
      </c>
      <c r="AE64" s="50">
        <f>AD64+Ulaz!AE64-'Izlaz COGS'!AE64</f>
        <v>1662.3600000000004</v>
      </c>
      <c r="AF64" s="50">
        <f>AE64+Ulaz!AF64-'Izlaz COGS'!AF64</f>
        <v>1487.1700000000003</v>
      </c>
      <c r="AG64" s="50">
        <f>AF64+Ulaz!AG64-'Izlaz COGS'!AG64</f>
        <v>1311.9800000000002</v>
      </c>
      <c r="AH64" s="50">
        <f>AG64+Ulaz!AH64-'Izlaz COGS'!AH64</f>
        <v>2738.1800000000003</v>
      </c>
      <c r="AI64" s="50">
        <f>AH64+Ulaz!AI64-'Izlaz COGS'!AI64</f>
        <v>2562.9900000000002</v>
      </c>
      <c r="AJ64" s="50">
        <f>AI64+Ulaz!AJ64-'Izlaz COGS'!AJ64</f>
        <v>2387.8000000000002</v>
      </c>
      <c r="AK64" s="50">
        <f>AJ64+Ulaz!AK64-'Izlaz COGS'!AK64</f>
        <v>2212.61</v>
      </c>
      <c r="AL64" s="50">
        <f>AK64+Ulaz!AL64-'Izlaz COGS'!AL64</f>
        <v>2037.42</v>
      </c>
      <c r="AM64" s="50">
        <f>AL64+Ulaz!AM64-'Izlaz COGS'!AM64</f>
        <v>1799.3300000000002</v>
      </c>
      <c r="AN64" s="50">
        <f>AM64+Ulaz!AN64-'Izlaz COGS'!AN64</f>
        <v>1561.2400000000002</v>
      </c>
      <c r="AO64" s="50">
        <f>AN64+Ulaz!AO64-'Izlaz COGS'!AO64</f>
        <v>1323.1500000000003</v>
      </c>
      <c r="AP64" s="50">
        <f>AO64+Ulaz!AP64-'Izlaz COGS'!AP64</f>
        <v>3261.5</v>
      </c>
      <c r="AQ64" s="50">
        <f>AP64+Ulaz!AQ64-'Izlaz COGS'!AQ64</f>
        <v>3068.8</v>
      </c>
      <c r="AR64" s="50">
        <f>AQ64+Ulaz!AR64-'Izlaz COGS'!AR64</f>
        <v>2876.1000000000004</v>
      </c>
      <c r="AS64" s="50">
        <f>AR64+Ulaz!AS64-'Izlaz COGS'!AS64</f>
        <v>2683.4000000000005</v>
      </c>
      <c r="AT64" s="50">
        <f>AS64+Ulaz!AT64-'Izlaz COGS'!AT64</f>
        <v>2490.7000000000007</v>
      </c>
      <c r="AU64" s="50">
        <f>AT64+Ulaz!AU64-'Izlaz COGS'!AU64</f>
        <v>2207.5400000000009</v>
      </c>
      <c r="AV64" s="50">
        <f>AU64+Ulaz!AV64-'Izlaz COGS'!AV64</f>
        <v>1924.3800000000008</v>
      </c>
      <c r="AW64" s="50">
        <f>AV64+Ulaz!AW64-'Izlaz COGS'!AW64</f>
        <v>1641.2200000000007</v>
      </c>
      <c r="AX64" s="50">
        <f>AW64+Ulaz!AX64-'Izlaz COGS'!AX64</f>
        <v>5758.0600000000013</v>
      </c>
      <c r="AY64" s="50">
        <f>AX64+Ulaz!AY64-'Izlaz COGS'!AY64</f>
        <v>5474.9000000000015</v>
      </c>
      <c r="AZ64" s="50">
        <f>AY64+Ulaz!AZ64-'Izlaz COGS'!AZ64</f>
        <v>5176.130000000001</v>
      </c>
      <c r="BA64" s="50">
        <f>AZ64+Ulaz!BA64-'Izlaz COGS'!BA64</f>
        <v>4877.3600000000006</v>
      </c>
      <c r="BB64" s="50">
        <f>BA64+Ulaz!BB64-'Izlaz COGS'!BB64</f>
        <v>4578.59</v>
      </c>
      <c r="BC64" s="50">
        <f>BB64+Ulaz!BC64-'Izlaz COGS'!BC64</f>
        <v>4279.82</v>
      </c>
    </row>
    <row r="65" spans="1:55" ht="15" customHeight="1" thickBot="1" x14ac:dyDescent="0.35">
      <c r="A65" s="1" t="s">
        <v>58</v>
      </c>
      <c r="B65" s="32" t="s">
        <v>64</v>
      </c>
      <c r="C65" s="85">
        <v>2222.04</v>
      </c>
      <c r="D65" s="29"/>
      <c r="E65" s="86"/>
      <c r="F65" s="86"/>
      <c r="G65" s="86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>
        <f>C65+Ulaz!W65-'Izlaz COGS'!W65</f>
        <v>2146.16</v>
      </c>
      <c r="X65" s="50">
        <f>W65+Ulaz!X65-'Izlaz COGS'!X65</f>
        <v>2070.2799999999997</v>
      </c>
      <c r="Y65" s="50">
        <f>X65+Ulaz!Y65-'Izlaz COGS'!Y65</f>
        <v>1990.7799999999997</v>
      </c>
      <c r="Z65" s="50">
        <f>Y65+Ulaz!Z65-'Izlaz COGS'!Z65</f>
        <v>1911.2799999999997</v>
      </c>
      <c r="AA65" s="50">
        <f>Z65+Ulaz!AA65-'Izlaz COGS'!AA65</f>
        <v>1831.7799999999997</v>
      </c>
      <c r="AB65" s="50">
        <f>AA65+Ulaz!AB65-'Izlaz COGS'!AB65</f>
        <v>1736.3799999999997</v>
      </c>
      <c r="AC65" s="50">
        <f>AB65+Ulaz!AC65-'Izlaz COGS'!AC65</f>
        <v>1640.9799999999996</v>
      </c>
      <c r="AD65" s="50">
        <f>AC65+Ulaz!AD65-'Izlaz COGS'!AD65</f>
        <v>1561.4799999999996</v>
      </c>
      <c r="AE65" s="50">
        <f>AD65+Ulaz!AE65-'Izlaz COGS'!AE65</f>
        <v>1481.9799999999996</v>
      </c>
      <c r="AF65" s="50">
        <f>AE65+Ulaz!AF65-'Izlaz COGS'!AF65</f>
        <v>1402.4799999999996</v>
      </c>
      <c r="AG65" s="50">
        <f>AF65+Ulaz!AG65-'Izlaz COGS'!AG65</f>
        <v>1322.9799999999996</v>
      </c>
      <c r="AH65" s="50">
        <f>AG65+Ulaz!AH65-'Izlaz COGS'!AH65</f>
        <v>1243.4799999999996</v>
      </c>
      <c r="AI65" s="50">
        <f>AH65+Ulaz!AI65-'Izlaz COGS'!AI65</f>
        <v>1163.9799999999996</v>
      </c>
      <c r="AJ65" s="50">
        <f>AI65+Ulaz!AJ65-'Izlaz COGS'!AJ65</f>
        <v>1084.4799999999996</v>
      </c>
      <c r="AK65" s="50">
        <f>AJ65+Ulaz!AK65-'Izlaz COGS'!AK65</f>
        <v>1004.9799999999996</v>
      </c>
      <c r="AL65" s="50">
        <f>AK65+Ulaz!AL65-'Izlaz COGS'!AL65</f>
        <v>925.47999999999956</v>
      </c>
      <c r="AM65" s="50">
        <f>AL65+Ulaz!AM65-'Izlaz COGS'!AM65</f>
        <v>817.4399999999996</v>
      </c>
      <c r="AN65" s="50">
        <f>AM65+Ulaz!AN65-'Izlaz COGS'!AN65</f>
        <v>709.39999999999964</v>
      </c>
      <c r="AO65" s="50">
        <f>AN65+Ulaz!AO65-'Izlaz COGS'!AO65</f>
        <v>601.35999999999967</v>
      </c>
      <c r="AP65" s="50">
        <f>AO65+Ulaz!AP65-'Izlaz COGS'!AP65</f>
        <v>493.31999999999965</v>
      </c>
      <c r="AQ65" s="50">
        <f>AP65+Ulaz!AQ65-'Izlaz COGS'!AQ65</f>
        <v>405.86999999999966</v>
      </c>
      <c r="AR65" s="50">
        <f>AQ65+Ulaz!AR65-'Izlaz COGS'!AR65</f>
        <v>318.41999999999967</v>
      </c>
      <c r="AS65" s="50">
        <f>AR65+Ulaz!AS65-'Izlaz COGS'!AS65</f>
        <v>230.96999999999969</v>
      </c>
      <c r="AT65" s="50">
        <f>AS65+Ulaz!AT65-'Izlaz COGS'!AT65</f>
        <v>143.5199999999997</v>
      </c>
      <c r="AU65" s="50">
        <f>AT65+Ulaz!AU65-'Izlaz COGS'!AU65</f>
        <v>15.019999999999698</v>
      </c>
      <c r="AV65" s="50">
        <f>AU65+Ulaz!AV65-'Izlaz COGS'!AV65</f>
        <v>2686.5199999999995</v>
      </c>
      <c r="AW65" s="50">
        <f>AV65+Ulaz!AW65-'Izlaz COGS'!AW65</f>
        <v>2558.0199999999995</v>
      </c>
      <c r="AX65" s="50">
        <f>AW65+Ulaz!AX65-'Izlaz COGS'!AX65</f>
        <v>2429.5199999999995</v>
      </c>
      <c r="AY65" s="50">
        <f>AX65+Ulaz!AY65-'Izlaz COGS'!AY65</f>
        <v>2301.0199999999995</v>
      </c>
      <c r="AZ65" s="50">
        <f>AY65+Ulaz!AZ65-'Izlaz COGS'!AZ65</f>
        <v>2165.4399999999996</v>
      </c>
      <c r="BA65" s="50">
        <f>AZ65+Ulaz!BA65-'Izlaz COGS'!BA65</f>
        <v>2029.8599999999997</v>
      </c>
      <c r="BB65" s="50">
        <f>BA65+Ulaz!BB65-'Izlaz COGS'!BB65</f>
        <v>1894.2799999999997</v>
      </c>
      <c r="BC65" s="50">
        <f>BB65+Ulaz!BC65-'Izlaz COGS'!BC65</f>
        <v>1758.6999999999998</v>
      </c>
    </row>
    <row r="66" spans="1:55" ht="15" customHeight="1" thickBot="1" x14ac:dyDescent="0.35">
      <c r="A66" s="1" t="s">
        <v>58</v>
      </c>
      <c r="B66" s="32" t="s">
        <v>65</v>
      </c>
      <c r="C66" s="85">
        <v>11363.74</v>
      </c>
      <c r="D66" s="29"/>
      <c r="E66" s="86"/>
      <c r="F66" s="86"/>
      <c r="G66" s="86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>
        <f>C66+Ulaz!W66-'Izlaz COGS'!W66</f>
        <v>11063.78</v>
      </c>
      <c r="X66" s="50">
        <f>W66+Ulaz!X66-'Izlaz COGS'!X66</f>
        <v>10763.820000000002</v>
      </c>
      <c r="Y66" s="50">
        <f>X66+Ulaz!Y66-'Izlaz COGS'!Y66</f>
        <v>10449.580000000002</v>
      </c>
      <c r="Z66" s="50">
        <f>Y66+Ulaz!Z66-'Izlaz COGS'!Z66</f>
        <v>10135.340000000002</v>
      </c>
      <c r="AA66" s="50">
        <f>Z66+Ulaz!AA66-'Izlaz COGS'!AA66</f>
        <v>16321.100000000004</v>
      </c>
      <c r="AB66" s="50">
        <f>AA66+Ulaz!AB66-'Izlaz COGS'!AB66</f>
        <v>15944.010000000004</v>
      </c>
      <c r="AC66" s="50">
        <f>AB66+Ulaz!AC66-'Izlaz COGS'!AC66</f>
        <v>15566.920000000004</v>
      </c>
      <c r="AD66" s="50">
        <f>AC66+Ulaz!AD66-'Izlaz COGS'!AD66</f>
        <v>19983.09</v>
      </c>
      <c r="AE66" s="50">
        <f>AD66+Ulaz!AE66-'Izlaz COGS'!AE66</f>
        <v>19668.849999999999</v>
      </c>
      <c r="AF66" s="50">
        <f>AE66+Ulaz!AF66-'Izlaz COGS'!AF66</f>
        <v>19354.609999999997</v>
      </c>
      <c r="AG66" s="50">
        <f>AF66+Ulaz!AG66-'Izlaz COGS'!AG66</f>
        <v>19040.369999999995</v>
      </c>
      <c r="AH66" s="50">
        <f>AG66+Ulaz!AH66-'Izlaz COGS'!AH66</f>
        <v>18726.129999999994</v>
      </c>
      <c r="AI66" s="50">
        <f>AH66+Ulaz!AI66-'Izlaz COGS'!AI66</f>
        <v>18411.889999999992</v>
      </c>
      <c r="AJ66" s="50">
        <f>AI66+Ulaz!AJ66-'Izlaz COGS'!AJ66</f>
        <v>18097.649999999991</v>
      </c>
      <c r="AK66" s="50">
        <f>AJ66+Ulaz!AK66-'Izlaz COGS'!AK66</f>
        <v>17783.409999999989</v>
      </c>
      <c r="AL66" s="50">
        <f>AK66+Ulaz!AL66-'Izlaz COGS'!AL66</f>
        <v>23469.169999999987</v>
      </c>
      <c r="AM66" s="50">
        <f>AL66+Ulaz!AM66-'Izlaz COGS'!AM66</f>
        <v>23042.089999999986</v>
      </c>
      <c r="AN66" s="50">
        <f>AM66+Ulaz!AN66-'Izlaz COGS'!AN66</f>
        <v>22615.009999999984</v>
      </c>
      <c r="AO66" s="50">
        <f>AN66+Ulaz!AO66-'Izlaz COGS'!AO66</f>
        <v>22187.929999999982</v>
      </c>
      <c r="AP66" s="50">
        <f>AO66+Ulaz!AP66-'Izlaz COGS'!AP66</f>
        <v>31760.84999999998</v>
      </c>
      <c r="AQ66" s="50">
        <f>AP66+Ulaz!AQ66-'Izlaz COGS'!AQ66</f>
        <v>31415.179999999982</v>
      </c>
      <c r="AR66" s="50">
        <f>AQ66+Ulaz!AR66-'Izlaz COGS'!AR66</f>
        <v>31069.509999999984</v>
      </c>
      <c r="AS66" s="50">
        <f>AR66+Ulaz!AS66-'Izlaz COGS'!AS66</f>
        <v>30723.839999999986</v>
      </c>
      <c r="AT66" s="50">
        <f>AS66+Ulaz!AT66-'Izlaz COGS'!AT66</f>
        <v>30378.169999999987</v>
      </c>
      <c r="AU66" s="50">
        <f>AT66+Ulaz!AU66-'Izlaz COGS'!AU66</f>
        <v>33870.239999999983</v>
      </c>
      <c r="AV66" s="50">
        <f>AU66+Ulaz!AV66-'Izlaz COGS'!AV66</f>
        <v>33362.309999999983</v>
      </c>
      <c r="AW66" s="50">
        <f>AV66+Ulaz!AW66-'Izlaz COGS'!AW66</f>
        <v>32854.379999999983</v>
      </c>
      <c r="AX66" s="50">
        <f>AW66+Ulaz!AX66-'Izlaz COGS'!AX66</f>
        <v>32346.449999999983</v>
      </c>
      <c r="AY66" s="50">
        <f>AX66+Ulaz!AY66-'Izlaz COGS'!AY66</f>
        <v>31838.519999999982</v>
      </c>
      <c r="AZ66" s="50">
        <f>AY66+Ulaz!AZ66-'Izlaz COGS'!AZ66</f>
        <v>37302.589999999982</v>
      </c>
      <c r="BA66" s="50">
        <f>AZ66+Ulaz!BA66-'Izlaz COGS'!BA66</f>
        <v>36766.659999999982</v>
      </c>
      <c r="BB66" s="50">
        <f>BA66+Ulaz!BB66-'Izlaz COGS'!BB66</f>
        <v>36230.729999999981</v>
      </c>
      <c r="BC66" s="50">
        <f>BB66+Ulaz!BC66-'Izlaz COGS'!BC66</f>
        <v>35694.799999999981</v>
      </c>
    </row>
    <row r="67" spans="1:55" ht="15" customHeight="1" thickBot="1" x14ac:dyDescent="0.35">
      <c r="A67" s="1" t="s">
        <v>58</v>
      </c>
      <c r="B67" s="32" t="s">
        <v>66</v>
      </c>
      <c r="C67" s="85">
        <v>396</v>
      </c>
      <c r="D67" s="29"/>
      <c r="E67" s="86"/>
      <c r="F67" s="86"/>
      <c r="G67" s="86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>
        <f>C67+Ulaz!W67-'Izlaz COGS'!W67</f>
        <v>276</v>
      </c>
      <c r="X67" s="50">
        <f>W67+Ulaz!X67-'Izlaz COGS'!X67</f>
        <v>156</v>
      </c>
      <c r="Y67" s="50">
        <f>X67+Ulaz!Y67-'Izlaz COGS'!Y67</f>
        <v>36</v>
      </c>
      <c r="Z67" s="50">
        <f>Y67+Ulaz!Z67-'Izlaz COGS'!Z67</f>
        <v>-114</v>
      </c>
      <c r="AA67" s="50">
        <f>Z67+Ulaz!AA67-'Izlaz COGS'!AA67</f>
        <v>-264</v>
      </c>
      <c r="AB67" s="50">
        <f>AA67+Ulaz!AB67-'Izlaz COGS'!AB67</f>
        <v>-414</v>
      </c>
      <c r="AC67" s="50">
        <f>AB67+Ulaz!AC67-'Izlaz COGS'!AC67</f>
        <v>-594</v>
      </c>
      <c r="AD67" s="50">
        <f>AC67+Ulaz!AD67-'Izlaz COGS'!AD67</f>
        <v>-445.59</v>
      </c>
      <c r="AE67" s="50">
        <f>AD67+Ulaz!AE67-'Izlaz COGS'!AE67</f>
        <v>-625.58999999999992</v>
      </c>
      <c r="AF67" s="50">
        <f>AE67+Ulaz!AF67-'Izlaz COGS'!AF67</f>
        <v>-825.58999999999992</v>
      </c>
      <c r="AG67" s="50">
        <f>AF67+Ulaz!AG67-'Izlaz COGS'!AG67</f>
        <v>-985.58999999999992</v>
      </c>
      <c r="AH67" s="50">
        <f>AG67+Ulaz!AH67-'Izlaz COGS'!AH67</f>
        <v>-1135.5899999999999</v>
      </c>
      <c r="AI67" s="50">
        <f>AH67+Ulaz!AI67-'Izlaz COGS'!AI67</f>
        <v>-1285.5899999999999</v>
      </c>
      <c r="AJ67" s="50">
        <f>AI67+Ulaz!AJ67-'Izlaz COGS'!AJ67</f>
        <v>-1107.1799999999998</v>
      </c>
      <c r="AK67" s="50">
        <f>AJ67+Ulaz!AK67-'Izlaz COGS'!AK67</f>
        <v>-1257.1799999999998</v>
      </c>
      <c r="AL67" s="50">
        <f>AK67+Ulaz!AL67-'Izlaz COGS'!AL67</f>
        <v>-1407.1799999999998</v>
      </c>
      <c r="AM67" s="50">
        <f>AL67+Ulaz!AM67-'Izlaz COGS'!AM67</f>
        <v>-1557.1799999999998</v>
      </c>
      <c r="AN67" s="50">
        <f>AM67+Ulaz!AN67-'Izlaz COGS'!AN67</f>
        <v>-1707.1799999999998</v>
      </c>
      <c r="AO67" s="50">
        <f>AN67+Ulaz!AO67-'Izlaz COGS'!AO67</f>
        <v>-1877.1799999999998</v>
      </c>
      <c r="AP67" s="50">
        <f>AO67+Ulaz!AP67-'Izlaz COGS'!AP67</f>
        <v>-1610.84</v>
      </c>
      <c r="AQ67" s="50">
        <f>AP67+Ulaz!AQ67-'Izlaz COGS'!AQ67</f>
        <v>-1790.84</v>
      </c>
      <c r="AR67" s="50">
        <f>AQ67+Ulaz!AR67-'Izlaz COGS'!AR67</f>
        <v>-1910.84</v>
      </c>
      <c r="AS67" s="50">
        <f>AR67+Ulaz!AS67-'Izlaz COGS'!AS67</f>
        <v>-2010.84</v>
      </c>
      <c r="AT67" s="50">
        <f>AS67+Ulaz!AT67-'Izlaz COGS'!AT67</f>
        <v>-2110.84</v>
      </c>
      <c r="AU67" s="50">
        <f>AT67+Ulaz!AU67-'Izlaz COGS'!AU67</f>
        <v>-2210.84</v>
      </c>
      <c r="AV67" s="50">
        <f>AU67+Ulaz!AV67-'Izlaz COGS'!AV67</f>
        <v>-1479.8400000000001</v>
      </c>
      <c r="AW67" s="50">
        <f>AV67+Ulaz!AW67-'Izlaz COGS'!AW67</f>
        <v>-1579.8400000000001</v>
      </c>
      <c r="AX67" s="50">
        <f>AW67+Ulaz!AX67-'Izlaz COGS'!AX67</f>
        <v>-1729.8400000000001</v>
      </c>
      <c r="AY67" s="50">
        <f>AX67+Ulaz!AY67-'Izlaz COGS'!AY67</f>
        <v>-1829.8400000000001</v>
      </c>
      <c r="AZ67" s="50">
        <f>AY67+Ulaz!AZ67-'Izlaz COGS'!AZ67</f>
        <v>-1949.8400000000001</v>
      </c>
      <c r="BA67" s="50">
        <f>AZ67+Ulaz!BA67-'Izlaz COGS'!BA67</f>
        <v>-2049.84</v>
      </c>
      <c r="BB67" s="50">
        <f>BA67+Ulaz!BB67-'Izlaz COGS'!BB67</f>
        <v>-1419.3000000000002</v>
      </c>
      <c r="BC67" s="50">
        <f>BB67+Ulaz!BC67-'Izlaz COGS'!BC67</f>
        <v>-1519.3000000000002</v>
      </c>
    </row>
    <row r="68" spans="1:55" ht="15" customHeight="1" thickBot="1" x14ac:dyDescent="0.35">
      <c r="A68" s="1" t="s">
        <v>67</v>
      </c>
      <c r="B68" s="32" t="s">
        <v>68</v>
      </c>
      <c r="C68" s="85">
        <v>61272.66</v>
      </c>
      <c r="D68" s="29"/>
      <c r="E68" s="86"/>
      <c r="F68" s="86"/>
      <c r="G68" s="86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>
        <f>C68+Ulaz!W68-'Izlaz COGS'!W68</f>
        <v>59197.120000000003</v>
      </c>
      <c r="X68" s="50">
        <f>W68+Ulaz!X68-'Izlaz COGS'!X68</f>
        <v>57121.58</v>
      </c>
      <c r="Y68" s="50">
        <f>X68+Ulaz!Y68-'Izlaz COGS'!Y68</f>
        <v>54947.21</v>
      </c>
      <c r="Z68" s="50">
        <f>Y68+Ulaz!Z68-'Izlaz COGS'!Z68</f>
        <v>52772.84</v>
      </c>
      <c r="AA68" s="50">
        <f>Z68+Ulaz!AA68-'Izlaz COGS'!AA68</f>
        <v>50598.469999999994</v>
      </c>
      <c r="AB68" s="50">
        <f>AA68+Ulaz!AB68-'Izlaz COGS'!AB68</f>
        <v>47989.229999999996</v>
      </c>
      <c r="AC68" s="50">
        <f>AB68+Ulaz!AC68-'Izlaz COGS'!AC68</f>
        <v>45379.99</v>
      </c>
      <c r="AD68" s="50">
        <f>AC68+Ulaz!AD68-'Izlaz COGS'!AD68</f>
        <v>53765.429999999993</v>
      </c>
      <c r="AE68" s="50">
        <f>AD68+Ulaz!AE68-'Izlaz COGS'!AE68</f>
        <v>51591.05999999999</v>
      </c>
      <c r="AF68" s="50">
        <f>AE68+Ulaz!AF68-'Izlaz COGS'!AF68</f>
        <v>49416.689999999988</v>
      </c>
      <c r="AG68" s="50">
        <f>AF68+Ulaz!AG68-'Izlaz COGS'!AG68</f>
        <v>47242.319999999985</v>
      </c>
      <c r="AH68" s="50">
        <f>AG68+Ulaz!AH68-'Izlaz COGS'!AH68</f>
        <v>45067.949999999983</v>
      </c>
      <c r="AI68" s="50">
        <f>AH68+Ulaz!AI68-'Izlaz COGS'!AI68</f>
        <v>42893.57999999998</v>
      </c>
      <c r="AJ68" s="50">
        <f>AI68+Ulaz!AJ68-'Izlaz COGS'!AJ68</f>
        <v>51279.019999999975</v>
      </c>
      <c r="AK68" s="50">
        <f>AJ68+Ulaz!AK68-'Izlaz COGS'!AK68</f>
        <v>49104.649999999972</v>
      </c>
      <c r="AL68" s="50">
        <f>AK68+Ulaz!AL68-'Izlaz COGS'!AL68</f>
        <v>46930.27999999997</v>
      </c>
      <c r="AM68" s="50">
        <f>AL68+Ulaz!AM68-'Izlaz COGS'!AM68</f>
        <v>43975.109999999971</v>
      </c>
      <c r="AN68" s="50">
        <f>AM68+Ulaz!AN68-'Izlaz COGS'!AN68</f>
        <v>41019.939999999973</v>
      </c>
      <c r="AO68" s="50">
        <f>AN68+Ulaz!AO68-'Izlaz COGS'!AO68</f>
        <v>38064.769999999975</v>
      </c>
      <c r="AP68" s="50">
        <f>AO68+Ulaz!AP68-'Izlaz COGS'!AP68</f>
        <v>57109.599999999977</v>
      </c>
      <c r="AQ68" s="50">
        <f>AP68+Ulaz!AQ68-'Izlaz COGS'!AQ68</f>
        <v>54717.789999999979</v>
      </c>
      <c r="AR68" s="50">
        <f>AQ68+Ulaz!AR68-'Izlaz COGS'!AR68</f>
        <v>52325.979999999981</v>
      </c>
      <c r="AS68" s="50">
        <f>AR68+Ulaz!AS68-'Izlaz COGS'!AS68</f>
        <v>49934.169999999984</v>
      </c>
      <c r="AT68" s="50">
        <f>AS68+Ulaz!AT68-'Izlaz COGS'!AT68</f>
        <v>47542.359999999986</v>
      </c>
      <c r="AU68" s="50">
        <f>AT68+Ulaz!AU68-'Izlaz COGS'!AU68</f>
        <v>44027.789999999986</v>
      </c>
      <c r="AV68" s="50">
        <f>AU68+Ulaz!AV68-'Izlaz COGS'!AV68</f>
        <v>59513.219999999987</v>
      </c>
      <c r="AW68" s="50">
        <f>AV68+Ulaz!AW68-'Izlaz COGS'!AW68</f>
        <v>55998.649999999987</v>
      </c>
      <c r="AX68" s="50">
        <f>AW68+Ulaz!AX68-'Izlaz COGS'!AX68</f>
        <v>52484.079999999987</v>
      </c>
      <c r="AY68" s="50">
        <f>AX68+Ulaz!AY68-'Izlaz COGS'!AY68</f>
        <v>48969.509999999987</v>
      </c>
      <c r="AZ68" s="50">
        <f>AY68+Ulaz!AZ68-'Izlaz COGS'!AZ68</f>
        <v>45261.219999999987</v>
      </c>
      <c r="BA68" s="50">
        <f>AZ68+Ulaz!BA68-'Izlaz COGS'!BA68</f>
        <v>41552.929999999986</v>
      </c>
      <c r="BB68" s="50">
        <f>BA68+Ulaz!BB68-'Izlaz COGS'!BB68</f>
        <v>61335.399999999987</v>
      </c>
      <c r="BC68" s="50">
        <f>BB68+Ulaz!BC68-'Izlaz COGS'!BC68</f>
        <v>57627.109999999986</v>
      </c>
    </row>
    <row r="69" spans="1:55" ht="15" customHeight="1" thickBot="1" x14ac:dyDescent="0.35">
      <c r="A69" s="1" t="s">
        <v>67</v>
      </c>
      <c r="B69" s="32" t="s">
        <v>69</v>
      </c>
      <c r="C69" s="85">
        <v>4987.92</v>
      </c>
      <c r="D69" s="29"/>
      <c r="E69" s="86"/>
      <c r="F69" s="86"/>
      <c r="G69" s="86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>
        <f>C69+Ulaz!W69-'Izlaz COGS'!W69</f>
        <v>11476.91</v>
      </c>
      <c r="X69" s="50">
        <f>W69+Ulaz!X69-'Izlaz COGS'!X69</f>
        <v>10765.9</v>
      </c>
      <c r="Y69" s="50">
        <f>X69+Ulaz!Y69-'Izlaz COGS'!Y69</f>
        <v>10021.039999999999</v>
      </c>
      <c r="Z69" s="50">
        <f>Y69+Ulaz!Z69-'Izlaz COGS'!Z69</f>
        <v>9276.1799999999985</v>
      </c>
      <c r="AA69" s="50">
        <f>Z69+Ulaz!AA69-'Izlaz COGS'!AA69</f>
        <v>8531.3199999999979</v>
      </c>
      <c r="AB69" s="50">
        <f>AA69+Ulaz!AB69-'Izlaz COGS'!AB69</f>
        <v>7637.4799999999977</v>
      </c>
      <c r="AC69" s="50">
        <f>AB69+Ulaz!AC69-'Izlaz COGS'!AC69</f>
        <v>6743.6399999999976</v>
      </c>
      <c r="AD69" s="50">
        <f>AC69+Ulaz!AD69-'Izlaz COGS'!AD69</f>
        <v>5998.7799999999979</v>
      </c>
      <c r="AE69" s="50">
        <f>AD69+Ulaz!AE69-'Izlaz COGS'!AE69</f>
        <v>5253.9199999999983</v>
      </c>
      <c r="AF69" s="50">
        <f>AE69+Ulaz!AF69-'Izlaz COGS'!AF69</f>
        <v>4509.0599999999986</v>
      </c>
      <c r="AG69" s="50">
        <f>AF69+Ulaz!AG69-'Izlaz COGS'!AG69</f>
        <v>3764.1999999999985</v>
      </c>
      <c r="AH69" s="50">
        <f>AG69+Ulaz!AH69-'Izlaz COGS'!AH69</f>
        <v>3019.3399999999983</v>
      </c>
      <c r="AI69" s="50">
        <f>AH69+Ulaz!AI69-'Izlaz COGS'!AI69</f>
        <v>2274.4799999999982</v>
      </c>
      <c r="AJ69" s="50">
        <f>AI69+Ulaz!AJ69-'Izlaz COGS'!AJ69</f>
        <v>1529.6199999999981</v>
      </c>
      <c r="AK69" s="50">
        <f>AJ69+Ulaz!AK69-'Izlaz COGS'!AK69</f>
        <v>784.75999999999806</v>
      </c>
      <c r="AL69" s="50">
        <f>AK69+Ulaz!AL69-'Izlaz COGS'!AL69</f>
        <v>39.899999999998045</v>
      </c>
      <c r="AM69" s="50">
        <f>AL69+Ulaz!AM69-'Izlaz COGS'!AM69</f>
        <v>-972.44000000000199</v>
      </c>
      <c r="AN69" s="50">
        <f>AM69+Ulaz!AN69-'Izlaz COGS'!AN69</f>
        <v>-1984.780000000002</v>
      </c>
      <c r="AO69" s="50">
        <f>AN69+Ulaz!AO69-'Izlaz COGS'!AO69</f>
        <v>12239.129999999997</v>
      </c>
      <c r="AP69" s="50">
        <f>AO69+Ulaz!AP69-'Izlaz COGS'!AP69</f>
        <v>11226.789999999997</v>
      </c>
      <c r="AQ69" s="50">
        <f>AP69+Ulaz!AQ69-'Izlaz COGS'!AQ69</f>
        <v>10407.439999999997</v>
      </c>
      <c r="AR69" s="50">
        <f>AQ69+Ulaz!AR69-'Izlaz COGS'!AR69</f>
        <v>9588.0899999999965</v>
      </c>
      <c r="AS69" s="50">
        <f>AR69+Ulaz!AS69-'Izlaz COGS'!AS69</f>
        <v>8768.7399999999961</v>
      </c>
      <c r="AT69" s="50">
        <f>AS69+Ulaz!AT69-'Izlaz COGS'!AT69</f>
        <v>7949.3899999999958</v>
      </c>
      <c r="AU69" s="50">
        <f>AT69+Ulaz!AU69-'Izlaz COGS'!AU69</f>
        <v>6745.4199999999955</v>
      </c>
      <c r="AV69" s="50">
        <f>AU69+Ulaz!AV69-'Izlaz COGS'!AV69</f>
        <v>5541.4499999999953</v>
      </c>
      <c r="AW69" s="50">
        <f>AV69+Ulaz!AW69-'Izlaz COGS'!AW69</f>
        <v>8337.4799999999959</v>
      </c>
      <c r="AX69" s="50">
        <f>AW69+Ulaz!AX69-'Izlaz COGS'!AX69</f>
        <v>7133.5099999999957</v>
      </c>
      <c r="AY69" s="50">
        <f>AX69+Ulaz!AY69-'Izlaz COGS'!AY69</f>
        <v>5929.5399999999954</v>
      </c>
      <c r="AZ69" s="50">
        <f>AY69+Ulaz!AZ69-'Izlaz COGS'!AZ69</f>
        <v>4659.2099999999955</v>
      </c>
      <c r="BA69" s="50">
        <f>AZ69+Ulaz!BA69-'Izlaz COGS'!BA69</f>
        <v>3388.8799999999956</v>
      </c>
      <c r="BB69" s="50">
        <f>BA69+Ulaz!BB69-'Izlaz COGS'!BB69</f>
        <v>2118.5499999999956</v>
      </c>
      <c r="BC69" s="50">
        <f>BB69+Ulaz!BC69-'Izlaz COGS'!BC69</f>
        <v>848.21999999999571</v>
      </c>
    </row>
    <row r="70" spans="1:55" ht="15" customHeight="1" thickBot="1" x14ac:dyDescent="0.35">
      <c r="A70" s="1" t="s">
        <v>67</v>
      </c>
      <c r="B70" s="32" t="s">
        <v>70</v>
      </c>
      <c r="C70" s="85">
        <v>2824.6</v>
      </c>
      <c r="D70" s="29"/>
      <c r="E70" s="86"/>
      <c r="F70" s="86"/>
      <c r="G70" s="86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>
        <f>C70+Ulaz!W70-'Izlaz COGS'!W70</f>
        <v>2606.37</v>
      </c>
      <c r="X70" s="50">
        <f>W70+Ulaz!X70-'Izlaz COGS'!X70</f>
        <v>2388.14</v>
      </c>
      <c r="Y70" s="50">
        <f>X70+Ulaz!Y70-'Izlaz COGS'!Y70</f>
        <v>2159.52</v>
      </c>
      <c r="Z70" s="50">
        <f>Y70+Ulaz!Z70-'Izlaz COGS'!Z70</f>
        <v>1930.9</v>
      </c>
      <c r="AA70" s="50">
        <f>Z70+Ulaz!AA70-'Izlaz COGS'!AA70</f>
        <v>1702.2800000000002</v>
      </c>
      <c r="AB70" s="50">
        <f>AA70+Ulaz!AB70-'Izlaz COGS'!AB70</f>
        <v>26427.93</v>
      </c>
      <c r="AC70" s="50">
        <f>AB70+Ulaz!AC70-'Izlaz COGS'!AC70</f>
        <v>26153.58</v>
      </c>
      <c r="AD70" s="50">
        <f>AC70+Ulaz!AD70-'Izlaz COGS'!AD70</f>
        <v>25924.960000000003</v>
      </c>
      <c r="AE70" s="50">
        <f>AD70+Ulaz!AE70-'Izlaz COGS'!AE70</f>
        <v>25696.340000000004</v>
      </c>
      <c r="AF70" s="50">
        <f>AE70+Ulaz!AF70-'Izlaz COGS'!AF70</f>
        <v>25467.720000000005</v>
      </c>
      <c r="AG70" s="50">
        <f>AF70+Ulaz!AG70-'Izlaz COGS'!AG70</f>
        <v>25239.100000000006</v>
      </c>
      <c r="AH70" s="50">
        <f>AG70+Ulaz!AH70-'Izlaz COGS'!AH70</f>
        <v>25010.480000000007</v>
      </c>
      <c r="AI70" s="50">
        <f>AH70+Ulaz!AI70-'Izlaz COGS'!AI70</f>
        <v>24781.860000000008</v>
      </c>
      <c r="AJ70" s="50">
        <f>AI70+Ulaz!AJ70-'Izlaz COGS'!AJ70</f>
        <v>24553.240000000009</v>
      </c>
      <c r="AK70" s="50">
        <f>AJ70+Ulaz!AK70-'Izlaz COGS'!AK70</f>
        <v>24324.62000000001</v>
      </c>
      <c r="AL70" s="50">
        <f>AK70+Ulaz!AL70-'Izlaz COGS'!AL70</f>
        <v>24096.000000000011</v>
      </c>
      <c r="AM70" s="50">
        <f>AL70+Ulaz!AM70-'Izlaz COGS'!AM70</f>
        <v>23785.28000000001</v>
      </c>
      <c r="AN70" s="50">
        <f>AM70+Ulaz!AN70-'Izlaz COGS'!AN70</f>
        <v>23474.560000000009</v>
      </c>
      <c r="AO70" s="50">
        <f>AN70+Ulaz!AO70-'Izlaz COGS'!AO70</f>
        <v>23163.840000000007</v>
      </c>
      <c r="AP70" s="50">
        <f>AO70+Ulaz!AP70-'Izlaz COGS'!AP70</f>
        <v>22853.120000000006</v>
      </c>
      <c r="AQ70" s="50">
        <f>AP70+Ulaz!AQ70-'Izlaz COGS'!AQ70</f>
        <v>22601.630000000005</v>
      </c>
      <c r="AR70" s="50">
        <f>AQ70+Ulaz!AR70-'Izlaz COGS'!AR70</f>
        <v>22350.140000000003</v>
      </c>
      <c r="AS70" s="50">
        <f>AR70+Ulaz!AS70-'Izlaz COGS'!AS70</f>
        <v>22098.65</v>
      </c>
      <c r="AT70" s="50">
        <f>AS70+Ulaz!AT70-'Izlaz COGS'!AT70</f>
        <v>21847.16</v>
      </c>
      <c r="AU70" s="50">
        <f>AT70+Ulaz!AU70-'Izlaz COGS'!AU70</f>
        <v>21477.62</v>
      </c>
      <c r="AV70" s="50">
        <f>AU70+Ulaz!AV70-'Izlaz COGS'!AV70</f>
        <v>21108.079999999998</v>
      </c>
      <c r="AW70" s="50">
        <f>AV70+Ulaz!AW70-'Izlaz COGS'!AW70</f>
        <v>20738.539999999997</v>
      </c>
      <c r="AX70" s="50">
        <f>AW70+Ulaz!AX70-'Izlaz COGS'!AX70</f>
        <v>20368.999999999996</v>
      </c>
      <c r="AY70" s="50">
        <f>AX70+Ulaz!AY70-'Izlaz COGS'!AY70</f>
        <v>19999.459999999995</v>
      </c>
      <c r="AZ70" s="50">
        <f>AY70+Ulaz!AZ70-'Izlaz COGS'!AZ70</f>
        <v>19609.549999999996</v>
      </c>
      <c r="BA70" s="50">
        <f>AZ70+Ulaz!BA70-'Izlaz COGS'!BA70</f>
        <v>19219.639999999996</v>
      </c>
      <c r="BB70" s="50">
        <f>BA70+Ulaz!BB70-'Izlaz COGS'!BB70</f>
        <v>18829.729999999996</v>
      </c>
      <c r="BC70" s="50">
        <f>BB70+Ulaz!BC70-'Izlaz COGS'!BC70</f>
        <v>18439.819999999996</v>
      </c>
    </row>
    <row r="71" spans="1:55" ht="15" customHeight="1" thickBot="1" x14ac:dyDescent="0.35">
      <c r="A71" s="1" t="s">
        <v>67</v>
      </c>
      <c r="B71" s="32" t="s">
        <v>71</v>
      </c>
      <c r="C71" s="85">
        <v>1082.72</v>
      </c>
      <c r="D71" s="29"/>
      <c r="E71" s="86"/>
      <c r="F71" s="86"/>
      <c r="G71" s="86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>
        <f>C71+Ulaz!W71-'Izlaz COGS'!W71</f>
        <v>957.24</v>
      </c>
      <c r="X71" s="50">
        <f>W71+Ulaz!X71-'Izlaz COGS'!X71</f>
        <v>831.76</v>
      </c>
      <c r="Y71" s="50">
        <f>X71+Ulaz!Y71-'Izlaz COGS'!Y71</f>
        <v>700.31</v>
      </c>
      <c r="Z71" s="50">
        <f>Y71+Ulaz!Z71-'Izlaz COGS'!Z71</f>
        <v>568.8599999999999</v>
      </c>
      <c r="AA71" s="50">
        <f>Z71+Ulaz!AA71-'Izlaz COGS'!AA71</f>
        <v>437.40999999999991</v>
      </c>
      <c r="AB71" s="50">
        <f>AA71+Ulaz!AB71-'Izlaz COGS'!AB71</f>
        <v>1679.6699999999998</v>
      </c>
      <c r="AC71" s="50">
        <f>AB71+Ulaz!AC71-'Izlaz COGS'!AC71</f>
        <v>1521.9299999999998</v>
      </c>
      <c r="AD71" s="50">
        <f>AC71+Ulaz!AD71-'Izlaz COGS'!AD71</f>
        <v>1390.4799999999998</v>
      </c>
      <c r="AE71" s="50">
        <f>AD71+Ulaz!AE71-'Izlaz COGS'!AE71</f>
        <v>1259.0299999999997</v>
      </c>
      <c r="AF71" s="50">
        <f>AE71+Ulaz!AF71-'Izlaz COGS'!AF71</f>
        <v>1780.0099999999995</v>
      </c>
      <c r="AG71" s="50">
        <f>AF71+Ulaz!AG71-'Izlaz COGS'!AG71</f>
        <v>1648.5599999999995</v>
      </c>
      <c r="AH71" s="50">
        <f>AG71+Ulaz!AH71-'Izlaz COGS'!AH71</f>
        <v>1517.1099999999994</v>
      </c>
      <c r="AI71" s="50">
        <f>AH71+Ulaz!AI71-'Izlaz COGS'!AI71</f>
        <v>1385.6599999999994</v>
      </c>
      <c r="AJ71" s="50">
        <f>AI71+Ulaz!AJ71-'Izlaz COGS'!AJ71</f>
        <v>1906.6399999999992</v>
      </c>
      <c r="AK71" s="50">
        <f>AJ71+Ulaz!AK71-'Izlaz COGS'!AK71</f>
        <v>1775.1899999999991</v>
      </c>
      <c r="AL71" s="50">
        <f>AK71+Ulaz!AL71-'Izlaz COGS'!AL71</f>
        <v>1643.7399999999991</v>
      </c>
      <c r="AM71" s="50">
        <f>AL71+Ulaz!AM71-'Izlaz COGS'!AM71</f>
        <v>1465.089999999999</v>
      </c>
      <c r="AN71" s="50">
        <f>AM71+Ulaz!AN71-'Izlaz COGS'!AN71</f>
        <v>2173.1499999999992</v>
      </c>
      <c r="AO71" s="50">
        <f>AN71+Ulaz!AO71-'Izlaz COGS'!AO71</f>
        <v>1994.4999999999991</v>
      </c>
      <c r="AP71" s="50">
        <f>AO71+Ulaz!AP71-'Izlaz COGS'!AP71</f>
        <v>1815.849999999999</v>
      </c>
      <c r="AQ71" s="50">
        <f>AP71+Ulaz!AQ71-'Izlaz COGS'!AQ71</f>
        <v>1671.2499999999991</v>
      </c>
      <c r="AR71" s="50">
        <f>AQ71+Ulaz!AR71-'Izlaz COGS'!AR71</f>
        <v>1526.6499999999992</v>
      </c>
      <c r="AS71" s="50">
        <f>AR71+Ulaz!AS71-'Izlaz COGS'!AS71</f>
        <v>2099.7199999999993</v>
      </c>
      <c r="AT71" s="50">
        <f>AS71+Ulaz!AT71-'Izlaz COGS'!AT71</f>
        <v>1955.1199999999994</v>
      </c>
      <c r="AU71" s="50">
        <f>AT71+Ulaz!AU71-'Izlaz COGS'!AU71</f>
        <v>1742.6499999999994</v>
      </c>
      <c r="AV71" s="50">
        <f>AU71+Ulaz!AV71-'Izlaz COGS'!AV71</f>
        <v>1530.1799999999994</v>
      </c>
      <c r="AW71" s="50">
        <f>AV71+Ulaz!AW71-'Izlaz COGS'!AW71</f>
        <v>4096.4699999999993</v>
      </c>
      <c r="AX71" s="50">
        <f>AW71+Ulaz!AX71-'Izlaz COGS'!AX71</f>
        <v>3883.9999999999995</v>
      </c>
      <c r="AY71" s="50">
        <f>AX71+Ulaz!AY71-'Izlaz COGS'!AY71</f>
        <v>3671.5299999999997</v>
      </c>
      <c r="AZ71" s="50">
        <f>AY71+Ulaz!AZ71-'Izlaz COGS'!AZ71</f>
        <v>3447.35</v>
      </c>
      <c r="BA71" s="50">
        <f>AZ71+Ulaz!BA71-'Izlaz COGS'!BA71</f>
        <v>3223.17</v>
      </c>
      <c r="BB71" s="50">
        <f>BA71+Ulaz!BB71-'Izlaz COGS'!BB71</f>
        <v>2998.9900000000002</v>
      </c>
      <c r="BC71" s="50">
        <f>BB71+Ulaz!BC71-'Izlaz COGS'!BC71</f>
        <v>2774.8100000000004</v>
      </c>
    </row>
    <row r="72" spans="1:55" ht="15" customHeight="1" thickBot="1" x14ac:dyDescent="0.35">
      <c r="A72" s="1" t="s">
        <v>67</v>
      </c>
      <c r="B72" s="32" t="s">
        <v>72</v>
      </c>
      <c r="C72" s="85">
        <v>6687.64</v>
      </c>
      <c r="D72" s="29"/>
      <c r="E72" s="86"/>
      <c r="F72" s="86"/>
      <c r="G72" s="86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>
        <f>C72+Ulaz!W72-'Izlaz COGS'!W72</f>
        <v>6304.35</v>
      </c>
      <c r="X72" s="50">
        <f>W72+Ulaz!X72-'Izlaz COGS'!X72</f>
        <v>5921.06</v>
      </c>
      <c r="Y72" s="50">
        <f>X72+Ulaz!Y72-'Izlaz COGS'!Y72</f>
        <v>5519.52</v>
      </c>
      <c r="Z72" s="50">
        <f>Y72+Ulaz!Z72-'Izlaz COGS'!Z72</f>
        <v>4997.518</v>
      </c>
      <c r="AA72" s="50">
        <f>Z72+Ulaz!AA72-'Izlaz COGS'!AA72</f>
        <v>4475.5159999999996</v>
      </c>
      <c r="AB72" s="50">
        <f>AA72+Ulaz!AB72-'Izlaz COGS'!AB72</f>
        <v>3816.5159999999996</v>
      </c>
      <c r="AC72" s="50">
        <f>AB72+Ulaz!AC72-'Izlaz COGS'!AC72</f>
        <v>17157.516</v>
      </c>
      <c r="AD72" s="50">
        <f>AC72+Ulaz!AD72-'Izlaz COGS'!AD72</f>
        <v>16478.913399999998</v>
      </c>
      <c r="AE72" s="50">
        <f>AD72+Ulaz!AE72-'Izlaz COGS'!AE72</f>
        <v>15956.911399999997</v>
      </c>
      <c r="AF72" s="50">
        <f>AE72+Ulaz!AF72-'Izlaz COGS'!AF72</f>
        <v>15434.909399999997</v>
      </c>
      <c r="AG72" s="50">
        <f>AF72+Ulaz!AG72-'Izlaz COGS'!AG72</f>
        <v>14912.907399999996</v>
      </c>
      <c r="AH72" s="50">
        <f>AG72+Ulaz!AH72-'Izlaz COGS'!AH72</f>
        <v>18307.885399999996</v>
      </c>
      <c r="AI72" s="50">
        <f>AH72+Ulaz!AI72-'Izlaz COGS'!AI72</f>
        <v>17785.883399999995</v>
      </c>
      <c r="AJ72" s="50">
        <f>AI72+Ulaz!AJ72-'Izlaz COGS'!AJ72</f>
        <v>17263.881399999995</v>
      </c>
      <c r="AK72" s="50">
        <f>AJ72+Ulaz!AK72-'Izlaz COGS'!AK72</f>
        <v>16741.879399999994</v>
      </c>
      <c r="AL72" s="50">
        <f>AK72+Ulaz!AL72-'Izlaz COGS'!AL72</f>
        <v>16219.877399999994</v>
      </c>
      <c r="AM72" s="50">
        <f>AL72+Ulaz!AM72-'Izlaz COGS'!AM72</f>
        <v>15510.428399999993</v>
      </c>
      <c r="AN72" s="50">
        <f>AM72+Ulaz!AN72-'Izlaz COGS'!AN72</f>
        <v>20124.509399999992</v>
      </c>
      <c r="AO72" s="50">
        <f>AN72+Ulaz!AO72-'Izlaz COGS'!AO72</f>
        <v>19415.060399999991</v>
      </c>
      <c r="AP72" s="50">
        <f>AO72+Ulaz!AP72-'Izlaz COGS'!AP72</f>
        <v>18705.611399999991</v>
      </c>
      <c r="AQ72" s="50">
        <f>AP72+Ulaz!AQ72-'Izlaz COGS'!AQ72</f>
        <v>18131.401399999992</v>
      </c>
      <c r="AR72" s="50">
        <f>AQ72+Ulaz!AR72-'Izlaz COGS'!AR72</f>
        <v>17557.191399999992</v>
      </c>
      <c r="AS72" s="50">
        <f>AR72+Ulaz!AS72-'Izlaz COGS'!AS72</f>
        <v>21291.661399999994</v>
      </c>
      <c r="AT72" s="50">
        <f>AS72+Ulaz!AT72-'Izlaz COGS'!AT72</f>
        <v>20849.961399999993</v>
      </c>
      <c r="AU72" s="50">
        <f>AT72+Ulaz!AU72-'Izlaz COGS'!AU72</f>
        <v>20200.921399999992</v>
      </c>
      <c r="AV72" s="50">
        <f>AU72+Ulaz!AV72-'Izlaz COGS'!AV72</f>
        <v>19551.881399999991</v>
      </c>
      <c r="AW72" s="50">
        <f>AV72+Ulaz!AW72-'Izlaz COGS'!AW72</f>
        <v>18902.84139999999</v>
      </c>
      <c r="AX72" s="50">
        <f>AW72+Ulaz!AX72-'Izlaz COGS'!AX72</f>
        <v>24585.061399999991</v>
      </c>
      <c r="AY72" s="50">
        <f>AX72+Ulaz!AY72-'Izlaz COGS'!AY72</f>
        <v>23836.061399999991</v>
      </c>
      <c r="AZ72" s="50">
        <f>AY72+Ulaz!AZ72-'Izlaz COGS'!AZ72</f>
        <v>23051.061399999991</v>
      </c>
      <c r="BA72" s="50">
        <f>AZ72+Ulaz!BA72-'Izlaz COGS'!BA72</f>
        <v>22266.061399999991</v>
      </c>
      <c r="BB72" s="50">
        <f>BA72+Ulaz!BB72-'Izlaz COGS'!BB72</f>
        <v>21481.061399999991</v>
      </c>
      <c r="BC72" s="50">
        <f>BB72+Ulaz!BC72-'Izlaz COGS'!BC72</f>
        <v>27376.291399999991</v>
      </c>
    </row>
    <row r="73" spans="1:55" ht="15" customHeight="1" thickBot="1" x14ac:dyDescent="0.35">
      <c r="A73" s="1" t="s">
        <v>67</v>
      </c>
      <c r="B73" s="32" t="s">
        <v>73</v>
      </c>
      <c r="C73" s="85">
        <v>3186.31</v>
      </c>
      <c r="D73" s="29"/>
      <c r="E73" s="86"/>
      <c r="F73" s="86"/>
      <c r="G73" s="86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>
        <f>C73+Ulaz!W73-'Izlaz COGS'!W73</f>
        <v>3006.84</v>
      </c>
      <c r="X73" s="50">
        <f>W73+Ulaz!X73-'Izlaz COGS'!X73</f>
        <v>2827.3700000000003</v>
      </c>
      <c r="Y73" s="50">
        <f>X73+Ulaz!Y73-'Izlaz COGS'!Y73</f>
        <v>2639.3600000000006</v>
      </c>
      <c r="Z73" s="50">
        <f>Y73+Ulaz!Z73-'Izlaz COGS'!Z73</f>
        <v>2451.3500000000004</v>
      </c>
      <c r="AA73" s="50">
        <f>Z73+Ulaz!AA73-'Izlaz COGS'!AA73</f>
        <v>2263.34</v>
      </c>
      <c r="AB73" s="50">
        <f>AA73+Ulaz!AB73-'Izlaz COGS'!AB73</f>
        <v>2037.73</v>
      </c>
      <c r="AC73" s="50">
        <f>AB73+Ulaz!AC73-'Izlaz COGS'!AC73</f>
        <v>1812.12</v>
      </c>
      <c r="AD73" s="50">
        <f>AC73+Ulaz!AD73-'Izlaz COGS'!AD73</f>
        <v>6624.11</v>
      </c>
      <c r="AE73" s="50">
        <f>AD73+Ulaz!AE73-'Izlaz COGS'!AE73</f>
        <v>6436.0999999999995</v>
      </c>
      <c r="AF73" s="50">
        <f>AE73+Ulaz!AF73-'Izlaz COGS'!AF73</f>
        <v>6248.0899999999992</v>
      </c>
      <c r="AG73" s="50">
        <f>AF73+Ulaz!AG73-'Izlaz COGS'!AG73</f>
        <v>6060.079999999999</v>
      </c>
      <c r="AH73" s="50">
        <f>AG73+Ulaz!AH73-'Izlaz COGS'!AH73</f>
        <v>5872.0699999999988</v>
      </c>
      <c r="AI73" s="50">
        <f>AH73+Ulaz!AI73-'Izlaz COGS'!AI73</f>
        <v>5684.0599999999986</v>
      </c>
      <c r="AJ73" s="50">
        <f>AI73+Ulaz!AJ73-'Izlaz COGS'!AJ73</f>
        <v>5496.0499999999984</v>
      </c>
      <c r="AK73" s="50">
        <f>AJ73+Ulaz!AK73-'Izlaz COGS'!AK73</f>
        <v>5308.0399999999981</v>
      </c>
      <c r="AL73" s="50">
        <f>AK73+Ulaz!AL73-'Izlaz COGS'!AL73</f>
        <v>5120.0299999999979</v>
      </c>
      <c r="AM73" s="50">
        <f>AL73+Ulaz!AM73-'Izlaz COGS'!AM73</f>
        <v>4864.4999999999982</v>
      </c>
      <c r="AN73" s="50">
        <f>AM73+Ulaz!AN73-'Izlaz COGS'!AN73</f>
        <v>4608.9699999999984</v>
      </c>
      <c r="AO73" s="50">
        <f>AN73+Ulaz!AO73-'Izlaz COGS'!AO73</f>
        <v>4353.4399999999987</v>
      </c>
      <c r="AP73" s="50">
        <f>AO73+Ulaz!AP73-'Izlaz COGS'!AP73</f>
        <v>4097.9099999999989</v>
      </c>
      <c r="AQ73" s="50">
        <f>AP73+Ulaz!AQ73-'Izlaz COGS'!AQ73</f>
        <v>3891.099999999999</v>
      </c>
      <c r="AR73" s="50">
        <f>AQ73+Ulaz!AR73-'Izlaz COGS'!AR73</f>
        <v>3684.2899999999991</v>
      </c>
      <c r="AS73" s="50">
        <f>AR73+Ulaz!AS73-'Izlaz COGS'!AS73</f>
        <v>4633.7199999999984</v>
      </c>
      <c r="AT73" s="50">
        <f>AS73+Ulaz!AT73-'Izlaz COGS'!AT73</f>
        <v>4426.909999999998</v>
      </c>
      <c r="AU73" s="50">
        <f>AT73+Ulaz!AU73-'Izlaz COGS'!AU73</f>
        <v>4123.0099999999984</v>
      </c>
      <c r="AV73" s="50">
        <f>AU73+Ulaz!AV73-'Izlaz COGS'!AV73</f>
        <v>3819.1099999999983</v>
      </c>
      <c r="AW73" s="50">
        <f>AV73+Ulaz!AW73-'Izlaz COGS'!AW73</f>
        <v>3515.2099999999982</v>
      </c>
      <c r="AX73" s="50">
        <f>AW73+Ulaz!AX73-'Izlaz COGS'!AX73</f>
        <v>8611.31</v>
      </c>
      <c r="AY73" s="50">
        <f>AX73+Ulaz!AY73-'Izlaz COGS'!AY73</f>
        <v>8307.41</v>
      </c>
      <c r="AZ73" s="50">
        <f>AY73+Ulaz!AZ73-'Izlaz COGS'!AZ73</f>
        <v>7986.76</v>
      </c>
      <c r="BA73" s="50">
        <f>AZ73+Ulaz!BA73-'Izlaz COGS'!BA73</f>
        <v>7666.1100000000006</v>
      </c>
      <c r="BB73" s="50">
        <f>BA73+Ulaz!BB73-'Izlaz COGS'!BB73</f>
        <v>7345.4600000000009</v>
      </c>
      <c r="BC73" s="50">
        <f>BB73+Ulaz!BC73-'Izlaz COGS'!BC73</f>
        <v>7024.8100000000013</v>
      </c>
    </row>
    <row r="74" spans="1:55" ht="15" customHeight="1" thickBot="1" x14ac:dyDescent="0.35">
      <c r="A74" s="1" t="s">
        <v>74</v>
      </c>
      <c r="B74" s="32" t="s">
        <v>75</v>
      </c>
      <c r="C74" s="85">
        <v>31439.13</v>
      </c>
      <c r="D74" s="29"/>
      <c r="E74" s="86"/>
      <c r="F74" s="86"/>
      <c r="G74" s="86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>
        <f>C74+Ulaz!W74-'Izlaz COGS'!W74</f>
        <v>40058.285887500002</v>
      </c>
      <c r="X74" s="50">
        <f>W74+Ulaz!X74-'Izlaz COGS'!X74</f>
        <v>39077.441774999999</v>
      </c>
      <c r="Y74" s="50">
        <f>X74+Ulaz!Y74-'Izlaz COGS'!Y74</f>
        <v>38049.805800000002</v>
      </c>
      <c r="Z74" s="50">
        <f>Y74+Ulaz!Z74-'Izlaz COGS'!Z74</f>
        <v>37022.169825000004</v>
      </c>
      <c r="AA74" s="50">
        <f>Z74+Ulaz!AA74-'Izlaz COGS'!AA74</f>
        <v>50994.533850000007</v>
      </c>
      <c r="AB74" s="50">
        <f>AA74+Ulaz!AB74-'Izlaz COGS'!AB74</f>
        <v>49761.021075000004</v>
      </c>
      <c r="AC74" s="50">
        <f>AB74+Ulaz!AC74-'Izlaz COGS'!AC74</f>
        <v>48527.508300000001</v>
      </c>
      <c r="AD74" s="50">
        <f>AC74+Ulaz!AD74-'Izlaz COGS'!AD74</f>
        <v>47499.872325000004</v>
      </c>
      <c r="AE74" s="50">
        <f>AD74+Ulaz!AE74-'Izlaz COGS'!AE74</f>
        <v>61472.236350000006</v>
      </c>
      <c r="AF74" s="50">
        <f>AE74+Ulaz!AF74-'Izlaz COGS'!AF74</f>
        <v>60444.600375000009</v>
      </c>
      <c r="AG74" s="50">
        <f>AF74+Ulaz!AG74-'Izlaz COGS'!AG74</f>
        <v>59416.964400000012</v>
      </c>
      <c r="AH74" s="50">
        <f>AG74+Ulaz!AH74-'Izlaz COGS'!AH74</f>
        <v>58389.328425000014</v>
      </c>
      <c r="AI74" s="50">
        <f>AH74+Ulaz!AI74-'Izlaz COGS'!AI74</f>
        <v>57361.692450000017</v>
      </c>
      <c r="AJ74" s="50">
        <f>AI74+Ulaz!AJ74-'Izlaz COGS'!AJ74</f>
        <v>56334.056475000019</v>
      </c>
      <c r="AK74" s="50">
        <f>AJ74+Ulaz!AK74-'Izlaz COGS'!AK74</f>
        <v>55306.420500000022</v>
      </c>
      <c r="AL74" s="50">
        <f>AK74+Ulaz!AL74-'Izlaz COGS'!AL74</f>
        <v>74278.784525000025</v>
      </c>
      <c r="AM74" s="50">
        <f>AL74+Ulaz!AM74-'Izlaz COGS'!AM74</f>
        <v>72881.49098750003</v>
      </c>
      <c r="AN74" s="50">
        <f>AM74+Ulaz!AN74-'Izlaz COGS'!AN74</f>
        <v>71484.197450000036</v>
      </c>
      <c r="AO74" s="50">
        <f>AN74+Ulaz!AO74-'Izlaz COGS'!AO74</f>
        <v>70086.903912500042</v>
      </c>
      <c r="AP74" s="50">
        <f>AO74+Ulaz!AP74-'Izlaz COGS'!AP74</f>
        <v>68689.610375000047</v>
      </c>
      <c r="AQ74" s="50">
        <f>AP74+Ulaz!AQ74-'Izlaz COGS'!AQ74</f>
        <v>97559.036000000051</v>
      </c>
      <c r="AR74" s="50">
        <f>AQ74+Ulaz!AR74-'Izlaz COGS'!AR74</f>
        <v>96428.461625000054</v>
      </c>
      <c r="AS74" s="50">
        <f>AR74+Ulaz!AS74-'Izlaz COGS'!AS74</f>
        <v>95297.887250000058</v>
      </c>
      <c r="AT74" s="50">
        <f>AS74+Ulaz!AT74-'Izlaz COGS'!AT74</f>
        <v>94167.312875000061</v>
      </c>
      <c r="AU74" s="50">
        <f>AT74+Ulaz!AU74-'Izlaz COGS'!AU74</f>
        <v>112505.18590000005</v>
      </c>
      <c r="AV74" s="50">
        <f>AU74+Ulaz!AV74-'Izlaz COGS'!AV74</f>
        <v>110843.05892500005</v>
      </c>
      <c r="AW74" s="50">
        <f>AV74+Ulaz!AW74-'Izlaz COGS'!AW74</f>
        <v>109180.93195000004</v>
      </c>
      <c r="AX74" s="50">
        <f>AW74+Ulaz!AX74-'Izlaz COGS'!AX74</f>
        <v>107518.80497500004</v>
      </c>
      <c r="AY74" s="50">
        <f>AX74+Ulaz!AY74-'Izlaz COGS'!AY74</f>
        <v>105856.67800000003</v>
      </c>
      <c r="AZ74" s="50">
        <f>AY74+Ulaz!AZ74-'Izlaz COGS'!AZ74</f>
        <v>104102.83453750004</v>
      </c>
      <c r="BA74" s="50">
        <f>AZ74+Ulaz!BA74-'Izlaz COGS'!BA74</f>
        <v>102348.99107500004</v>
      </c>
      <c r="BB74" s="50">
        <f>BA74+Ulaz!BB74-'Izlaz COGS'!BB74</f>
        <v>100595.14761250005</v>
      </c>
      <c r="BC74" s="50">
        <f>BB74+Ulaz!BC74-'Izlaz COGS'!BC74</f>
        <v>98841.304150000055</v>
      </c>
    </row>
    <row r="75" spans="1:55" ht="15" customHeight="1" thickBot="1" x14ac:dyDescent="0.35">
      <c r="A75" s="1" t="s">
        <v>74</v>
      </c>
      <c r="B75" s="32" t="s">
        <v>76</v>
      </c>
      <c r="C75" s="85">
        <v>32124.31</v>
      </c>
      <c r="D75" s="29"/>
      <c r="E75" s="86"/>
      <c r="F75" s="86"/>
      <c r="G75" s="86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>
        <f>C75+Ulaz!W75-'Izlaz COGS'!W75</f>
        <v>31601.74</v>
      </c>
      <c r="X75" s="50">
        <f>W75+Ulaz!X75-'Izlaz COGS'!X75</f>
        <v>31079.170000000002</v>
      </c>
      <c r="Y75" s="50">
        <f>X75+Ulaz!Y75-'Izlaz COGS'!Y75</f>
        <v>38531.71</v>
      </c>
      <c r="Z75" s="50">
        <f>Y75+Ulaz!Z75-'Izlaz COGS'!Z75</f>
        <v>37847.385000000002</v>
      </c>
      <c r="AA75" s="50">
        <f>Z75+Ulaz!AA75-'Izlaz COGS'!AA75</f>
        <v>37163.060000000005</v>
      </c>
      <c r="AB75" s="50">
        <f>AA75+Ulaz!AB75-'Izlaz COGS'!AB75</f>
        <v>36341.872500000005</v>
      </c>
      <c r="AC75" s="50">
        <f>AB75+Ulaz!AC75-'Izlaz COGS'!AC75</f>
        <v>35520.685000000005</v>
      </c>
      <c r="AD75" s="50">
        <f>AC75+Ulaz!AD75-'Izlaz COGS'!AD75</f>
        <v>34836.360000000008</v>
      </c>
      <c r="AE75" s="50">
        <f>AD75+Ulaz!AE75-'Izlaz COGS'!AE75</f>
        <v>44152.035000000011</v>
      </c>
      <c r="AF75" s="50">
        <f>AE75+Ulaz!AF75-'Izlaz COGS'!AF75</f>
        <v>43467.710000000014</v>
      </c>
      <c r="AG75" s="50">
        <f>AF75+Ulaz!AG75-'Izlaz COGS'!AG75</f>
        <v>42783.385000000017</v>
      </c>
      <c r="AH75" s="50">
        <f>AG75+Ulaz!AH75-'Izlaz COGS'!AH75</f>
        <v>42099.060000000019</v>
      </c>
      <c r="AI75" s="50">
        <f>AH75+Ulaz!AI75-'Izlaz COGS'!AI75</f>
        <v>41414.735000000022</v>
      </c>
      <c r="AJ75" s="50">
        <f>AI75+Ulaz!AJ75-'Izlaz COGS'!AJ75</f>
        <v>40730.410000000025</v>
      </c>
      <c r="AK75" s="50">
        <f>AJ75+Ulaz!AK75-'Izlaz COGS'!AK75</f>
        <v>40046.085000000028</v>
      </c>
      <c r="AL75" s="50">
        <f>AK75+Ulaz!AL75-'Izlaz COGS'!AL75</f>
        <v>55361.760000000031</v>
      </c>
      <c r="AM75" s="50">
        <f>AL75+Ulaz!AM75-'Izlaz COGS'!AM75</f>
        <v>54431.697500000031</v>
      </c>
      <c r="AN75" s="50">
        <f>AM75+Ulaz!AN75-'Izlaz COGS'!AN75</f>
        <v>53501.635000000031</v>
      </c>
      <c r="AO75" s="50">
        <f>AN75+Ulaz!AO75-'Izlaz COGS'!AO75</f>
        <v>52571.572500000031</v>
      </c>
      <c r="AP75" s="50">
        <f>AO75+Ulaz!AP75-'Izlaz COGS'!AP75</f>
        <v>51641.510000000031</v>
      </c>
      <c r="AQ75" s="50">
        <f>AP75+Ulaz!AQ75-'Izlaz COGS'!AQ75</f>
        <v>70888.760000000038</v>
      </c>
      <c r="AR75" s="50">
        <f>AQ75+Ulaz!AR75-'Izlaz COGS'!AR75</f>
        <v>70136.010000000038</v>
      </c>
      <c r="AS75" s="50">
        <f>AR75+Ulaz!AS75-'Izlaz COGS'!AS75</f>
        <v>69383.260000000038</v>
      </c>
      <c r="AT75" s="50">
        <f>AS75+Ulaz!AT75-'Izlaz COGS'!AT75</f>
        <v>68630.510000000038</v>
      </c>
      <c r="AU75" s="50">
        <f>AT75+Ulaz!AU75-'Izlaz COGS'!AU75</f>
        <v>85524.397500000036</v>
      </c>
      <c r="AV75" s="50">
        <f>AU75+Ulaz!AV75-'Izlaz COGS'!AV75</f>
        <v>84418.285000000033</v>
      </c>
      <c r="AW75" s="50">
        <f>AV75+Ulaz!AW75-'Izlaz COGS'!AW75</f>
        <v>83312.17250000003</v>
      </c>
      <c r="AX75" s="50">
        <f>AW75+Ulaz!AX75-'Izlaz COGS'!AX75</f>
        <v>82206.060000000027</v>
      </c>
      <c r="AY75" s="50">
        <f>AX75+Ulaz!AY75-'Izlaz COGS'!AY75</f>
        <v>81099.947500000024</v>
      </c>
      <c r="AZ75" s="50">
        <f>AY75+Ulaz!AZ75-'Izlaz COGS'!AZ75</f>
        <v>79932.86000000003</v>
      </c>
      <c r="BA75" s="50">
        <f>AZ75+Ulaz!BA75-'Izlaz COGS'!BA75</f>
        <v>78765.772500000036</v>
      </c>
      <c r="BB75" s="50">
        <f>BA75+Ulaz!BB75-'Izlaz COGS'!BB75</f>
        <v>77598.685000000041</v>
      </c>
      <c r="BC75" s="50">
        <f>BB75+Ulaz!BC75-'Izlaz COGS'!BC75</f>
        <v>76431.597500000047</v>
      </c>
    </row>
    <row r="76" spans="1:55" ht="15" customHeight="1" thickBot="1" x14ac:dyDescent="0.35">
      <c r="A76" t="s">
        <v>74</v>
      </c>
      <c r="B76" s="32" t="s">
        <v>77</v>
      </c>
      <c r="C76" s="85">
        <v>218515.15</v>
      </c>
      <c r="D76" s="29"/>
      <c r="E76" s="86"/>
      <c r="F76" s="86"/>
      <c r="G76" s="86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>
        <f>C76+Ulaz!W76-'Izlaz COGS'!W76</f>
        <v>213642.85</v>
      </c>
      <c r="X76" s="50">
        <f>W76+Ulaz!X76-'Izlaz COGS'!X76</f>
        <v>208770.55000000002</v>
      </c>
      <c r="Y76" s="50">
        <f>X76+Ulaz!Y76-'Izlaz COGS'!Y76</f>
        <v>203666.24500000002</v>
      </c>
      <c r="Z76" s="50">
        <f>Y76+Ulaz!Z76-'Izlaz COGS'!Z76</f>
        <v>198561.94000000003</v>
      </c>
      <c r="AA76" s="50">
        <f>Z76+Ulaz!AA76-'Izlaz COGS'!AA76</f>
        <v>193457.63500000004</v>
      </c>
      <c r="AB76" s="50">
        <f>AA76+Ulaz!AB76-'Izlaz COGS'!AB76</f>
        <v>187332.46000000005</v>
      </c>
      <c r="AC76" s="50">
        <f>AB76+Ulaz!AC76-'Izlaz COGS'!AC76</f>
        <v>181207.28500000006</v>
      </c>
      <c r="AD76" s="50">
        <f>AC76+Ulaz!AD76-'Izlaz COGS'!AD76</f>
        <v>176102.98000000007</v>
      </c>
      <c r="AE76" s="50">
        <f>AD76+Ulaz!AE76-'Izlaz COGS'!AE76</f>
        <v>170998.67500000008</v>
      </c>
      <c r="AF76" s="50">
        <f>AE76+Ulaz!AF76-'Izlaz COGS'!AF76</f>
        <v>165894.37000000008</v>
      </c>
      <c r="AG76" s="50">
        <f>AF76+Ulaz!AG76-'Izlaz COGS'!AG76</f>
        <v>160790.06500000009</v>
      </c>
      <c r="AH76" s="50">
        <f>AG76+Ulaz!AH76-'Izlaz COGS'!AH76</f>
        <v>155685.7600000001</v>
      </c>
      <c r="AI76" s="50">
        <f>AH76+Ulaz!AI76-'Izlaz COGS'!AI76</f>
        <v>248581.4550000001</v>
      </c>
      <c r="AJ76" s="50">
        <f>AI76+Ulaz!AJ76-'Izlaz COGS'!AJ76</f>
        <v>243477.15000000011</v>
      </c>
      <c r="AK76" s="50">
        <f>AJ76+Ulaz!AK76-'Izlaz COGS'!AK76</f>
        <v>238372.84500000012</v>
      </c>
      <c r="AL76" s="50">
        <f>AK76+Ulaz!AL76-'Izlaz COGS'!AL76</f>
        <v>233268.54000000012</v>
      </c>
      <c r="AM76" s="50">
        <f>AL76+Ulaz!AM76-'Izlaz COGS'!AM76</f>
        <v>266331.32500000013</v>
      </c>
      <c r="AN76" s="50">
        <f>AM76+Ulaz!AN76-'Izlaz COGS'!AN76</f>
        <v>259394.11000000013</v>
      </c>
      <c r="AO76" s="50">
        <f>AN76+Ulaz!AO76-'Izlaz COGS'!AO76</f>
        <v>252456.89500000014</v>
      </c>
      <c r="AP76" s="50">
        <f>AO76+Ulaz!AP76-'Izlaz COGS'!AP76</f>
        <v>245519.68000000014</v>
      </c>
      <c r="AQ76" s="50">
        <f>AP76+Ulaz!AQ76-'Izlaz COGS'!AQ76</f>
        <v>239904.94000000015</v>
      </c>
      <c r="AR76" s="50">
        <f>AQ76+Ulaz!AR76-'Izlaz COGS'!AR76</f>
        <v>234290.20000000016</v>
      </c>
      <c r="AS76" s="50">
        <f>AR76+Ulaz!AS76-'Izlaz COGS'!AS76</f>
        <v>270299.92000000016</v>
      </c>
      <c r="AT76" s="50">
        <f>AS76+Ulaz!AT76-'Izlaz COGS'!AT76</f>
        <v>264685.18000000017</v>
      </c>
      <c r="AU76" s="50">
        <f>AT76+Ulaz!AU76-'Izlaz COGS'!AU76</f>
        <v>256434.76000000015</v>
      </c>
      <c r="AV76" s="50">
        <f>AU76+Ulaz!AV76-'Izlaz COGS'!AV76</f>
        <v>248184.34000000014</v>
      </c>
      <c r="AW76" s="50">
        <f>AV76+Ulaz!AW76-'Izlaz COGS'!AW76</f>
        <v>239933.92000000013</v>
      </c>
      <c r="AX76" s="50">
        <f>AW76+Ulaz!AX76-'Izlaz COGS'!AX76</f>
        <v>361683.50000000017</v>
      </c>
      <c r="AY76" s="50">
        <f>AX76+Ulaz!AY76-'Izlaz COGS'!AY76</f>
        <v>353433.08000000019</v>
      </c>
      <c r="AZ76" s="50">
        <f>AY76+Ulaz!AZ76-'Izlaz COGS'!AZ76</f>
        <v>344727.92000000022</v>
      </c>
      <c r="BA76" s="50">
        <f>AZ76+Ulaz!BA76-'Izlaz COGS'!BA76</f>
        <v>336022.76000000024</v>
      </c>
      <c r="BB76" s="50">
        <f>BA76+Ulaz!BB76-'Izlaz COGS'!BB76</f>
        <v>327317.60000000027</v>
      </c>
      <c r="BC76" s="50">
        <f>BB76+Ulaz!BC76-'Izlaz COGS'!BC76</f>
        <v>318612.44000000029</v>
      </c>
    </row>
    <row r="77" spans="1:55" ht="15" customHeight="1" thickBot="1" x14ac:dyDescent="0.35">
      <c r="A77" t="s">
        <v>74</v>
      </c>
      <c r="B77" s="32" t="s">
        <v>78</v>
      </c>
      <c r="C77" s="85">
        <v>37543.86</v>
      </c>
      <c r="D77" s="29"/>
      <c r="E77" s="86"/>
      <c r="F77" s="86"/>
      <c r="G77" s="86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>
        <f>C77+Ulaz!W77-'Izlaz COGS'!W77</f>
        <v>50641.450000000004</v>
      </c>
      <c r="X77" s="50">
        <f>W77+Ulaz!X77-'Izlaz COGS'!X77</f>
        <v>45344.390000000007</v>
      </c>
      <c r="Y77" s="50">
        <f>X77+Ulaz!Y77-'Izlaz COGS'!Y77</f>
        <v>58189.740000000005</v>
      </c>
      <c r="Z77" s="50">
        <f>Y77+Ulaz!Z77-'Izlaz COGS'!Z77</f>
        <v>52640.44</v>
      </c>
      <c r="AA77" s="50">
        <f>Z77+Ulaz!AA77-'Izlaz COGS'!AA77</f>
        <v>65485.789999999994</v>
      </c>
      <c r="AB77" s="50">
        <f>AA77+Ulaz!AB77-'Izlaz COGS'!AB77</f>
        <v>58826.62999999999</v>
      </c>
      <c r="AC77" s="50">
        <f>AB77+Ulaz!AC77-'Izlaz COGS'!AC77</f>
        <v>52167.469999999987</v>
      </c>
      <c r="AD77" s="50">
        <f>AC77+Ulaz!AD77-'Izlaz COGS'!AD77</f>
        <v>65012.819999999992</v>
      </c>
      <c r="AE77" s="50">
        <f>AD77+Ulaz!AE77-'Izlaz COGS'!AE77</f>
        <v>59463.51999999999</v>
      </c>
      <c r="AF77" s="50">
        <f>AE77+Ulaz!AF77-'Izlaz COGS'!AF77</f>
        <v>53914.219999999987</v>
      </c>
      <c r="AG77" s="50">
        <f>AF77+Ulaz!AG77-'Izlaz COGS'!AG77</f>
        <v>48364.919999999984</v>
      </c>
      <c r="AH77" s="50">
        <f>AG77+Ulaz!AH77-'Izlaz COGS'!AH77</f>
        <v>61210.269999999975</v>
      </c>
      <c r="AI77" s="50">
        <f>AH77+Ulaz!AI77-'Izlaz COGS'!AI77</f>
        <v>55660.969999999972</v>
      </c>
      <c r="AJ77" s="50">
        <f>AI77+Ulaz!AJ77-'Izlaz COGS'!AJ77</f>
        <v>50111.669999999969</v>
      </c>
      <c r="AK77" s="50">
        <f>AJ77+Ulaz!AK77-'Izlaz COGS'!AK77</f>
        <v>62957.019999999975</v>
      </c>
      <c r="AL77" s="50">
        <f>AK77+Ulaz!AL77-'Izlaz COGS'!AL77</f>
        <v>57407.719999999972</v>
      </c>
      <c r="AM77" s="50">
        <f>AL77+Ulaz!AM77-'Izlaz COGS'!AM77</f>
        <v>49865.70999999997</v>
      </c>
      <c r="AN77" s="50">
        <f>AM77+Ulaz!AN77-'Izlaz COGS'!AN77</f>
        <v>67323.699999999968</v>
      </c>
      <c r="AO77" s="50">
        <f>AN77+Ulaz!AO77-'Izlaz COGS'!AO77</f>
        <v>59781.689999999966</v>
      </c>
      <c r="AP77" s="50">
        <f>AO77+Ulaz!AP77-'Izlaz COGS'!AP77</f>
        <v>52239.679999999964</v>
      </c>
      <c r="AQ77" s="50">
        <f>AP77+Ulaz!AQ77-'Izlaz COGS'!AQ77</f>
        <v>66369.559999999969</v>
      </c>
      <c r="AR77" s="50">
        <f>AQ77+Ulaz!AR77-'Izlaz COGS'!AR77</f>
        <v>60265.329999999973</v>
      </c>
      <c r="AS77" s="50">
        <f>AR77+Ulaz!AS77-'Izlaz COGS'!AS77</f>
        <v>54161.099999999977</v>
      </c>
      <c r="AT77" s="50">
        <f>AS77+Ulaz!AT77-'Izlaz COGS'!AT77</f>
        <v>68290.979999999981</v>
      </c>
      <c r="AU77" s="50">
        <f>AT77+Ulaz!AU77-'Izlaz COGS'!AU77</f>
        <v>59321.289999999979</v>
      </c>
      <c r="AV77" s="50">
        <f>AU77+Ulaz!AV77-'Izlaz COGS'!AV77</f>
        <v>80084.039999999979</v>
      </c>
      <c r="AW77" s="50">
        <f>AV77+Ulaz!AW77-'Izlaz COGS'!AW77</f>
        <v>71114.349999999977</v>
      </c>
      <c r="AX77" s="50">
        <f>AW77+Ulaz!AX77-'Izlaz COGS'!AX77</f>
        <v>62144.659999999974</v>
      </c>
      <c r="AY77" s="50">
        <f>AX77+Ulaz!AY77-'Izlaz COGS'!AY77</f>
        <v>53174.969999999972</v>
      </c>
      <c r="AZ77" s="50">
        <f>AY77+Ulaz!AZ77-'Izlaz COGS'!AZ77</f>
        <v>188978.44999999998</v>
      </c>
      <c r="BA77" s="50">
        <f>AZ77+Ulaz!BA77-'Izlaz COGS'!BA77</f>
        <v>179514.37</v>
      </c>
      <c r="BB77" s="50">
        <f>BA77+Ulaz!BB77-'Izlaz COGS'!BB77</f>
        <v>170050.29</v>
      </c>
      <c r="BC77" s="50">
        <f>BB77+Ulaz!BC77-'Izlaz COGS'!BC77</f>
        <v>160586.21000000002</v>
      </c>
    </row>
    <row r="78" spans="1:55" ht="15" customHeight="1" thickBot="1" x14ac:dyDescent="0.35">
      <c r="A78" t="s">
        <v>74</v>
      </c>
      <c r="B78" s="32" t="s">
        <v>79</v>
      </c>
      <c r="C78" s="85">
        <v>24787.19</v>
      </c>
      <c r="D78" s="29"/>
      <c r="E78" s="86"/>
      <c r="F78" s="86"/>
      <c r="G78" s="86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>
        <f>C78+Ulaz!W78-'Izlaz COGS'!W78</f>
        <v>24358.789999999997</v>
      </c>
      <c r="X78" s="50">
        <f>W78+Ulaz!X78-'Izlaz COGS'!X78</f>
        <v>23930.389999999996</v>
      </c>
      <c r="Y78" s="50">
        <f>X78+Ulaz!Y78-'Izlaz COGS'!Y78</f>
        <v>23481.589999999997</v>
      </c>
      <c r="Z78" s="50">
        <f>Y78+Ulaz!Z78-'Izlaz COGS'!Z78</f>
        <v>41032.789999999994</v>
      </c>
      <c r="AA78" s="50">
        <f>Z78+Ulaz!AA78-'Izlaz COGS'!AA78</f>
        <v>40583.989999999991</v>
      </c>
      <c r="AB78" s="50">
        <f>AA78+Ulaz!AB78-'Izlaz COGS'!AB78</f>
        <v>40045.429999999993</v>
      </c>
      <c r="AC78" s="50">
        <f>AB78+Ulaz!AC78-'Izlaz COGS'!AC78</f>
        <v>39506.869999999995</v>
      </c>
      <c r="AD78" s="50">
        <f>AC78+Ulaz!AD78-'Izlaz COGS'!AD78</f>
        <v>39058.069999999992</v>
      </c>
      <c r="AE78" s="50">
        <f>AD78+Ulaz!AE78-'Izlaz COGS'!AE78</f>
        <v>38609.26999999999</v>
      </c>
      <c r="AF78" s="50">
        <f>AE78+Ulaz!AF78-'Izlaz COGS'!AF78</f>
        <v>38160.469999999987</v>
      </c>
      <c r="AG78" s="50">
        <f>AF78+Ulaz!AG78-'Izlaz COGS'!AG78</f>
        <v>37711.669999999984</v>
      </c>
      <c r="AH78" s="50">
        <f>AG78+Ulaz!AH78-'Izlaz COGS'!AH78</f>
        <v>37262.869999999981</v>
      </c>
      <c r="AI78" s="50">
        <f>AH78+Ulaz!AI78-'Izlaz COGS'!AI78</f>
        <v>36814.069999999978</v>
      </c>
      <c r="AJ78" s="50">
        <f>AI78+Ulaz!AJ78-'Izlaz COGS'!AJ78</f>
        <v>36365.269999999975</v>
      </c>
      <c r="AK78" s="50">
        <f>AJ78+Ulaz!AK78-'Izlaz COGS'!AK78</f>
        <v>35916.469999999972</v>
      </c>
      <c r="AL78" s="50">
        <f>AK78+Ulaz!AL78-'Izlaz COGS'!AL78</f>
        <v>50467.669999999969</v>
      </c>
      <c r="AM78" s="50">
        <f>AL78+Ulaz!AM78-'Izlaz COGS'!AM78</f>
        <v>49857.70999999997</v>
      </c>
      <c r="AN78" s="50">
        <f>AM78+Ulaz!AN78-'Izlaz COGS'!AN78</f>
        <v>49247.749999999971</v>
      </c>
      <c r="AO78" s="50">
        <f>AN78+Ulaz!AO78-'Izlaz COGS'!AO78</f>
        <v>48637.789999999972</v>
      </c>
      <c r="AP78" s="50">
        <f>AO78+Ulaz!AP78-'Izlaz COGS'!AP78</f>
        <v>48027.829999999973</v>
      </c>
      <c r="AQ78" s="50">
        <f>AP78+Ulaz!AQ78-'Izlaz COGS'!AQ78</f>
        <v>47534.149999999972</v>
      </c>
      <c r="AR78" s="50">
        <f>AQ78+Ulaz!AR78-'Izlaz COGS'!AR78</f>
        <v>47040.469999999972</v>
      </c>
      <c r="AS78" s="50">
        <f>AR78+Ulaz!AS78-'Izlaz COGS'!AS78</f>
        <v>46546.789999999972</v>
      </c>
      <c r="AT78" s="50">
        <f>AS78+Ulaz!AT78-'Izlaz COGS'!AT78</f>
        <v>56053.109999999971</v>
      </c>
      <c r="AU78" s="50">
        <f>AT78+Ulaz!AU78-'Izlaz COGS'!AU78</f>
        <v>55327.689999999973</v>
      </c>
      <c r="AV78" s="50">
        <f>AU78+Ulaz!AV78-'Izlaz COGS'!AV78</f>
        <v>54602.269999999975</v>
      </c>
      <c r="AW78" s="50">
        <f>AV78+Ulaz!AW78-'Izlaz COGS'!AW78</f>
        <v>53876.849999999977</v>
      </c>
      <c r="AX78" s="50">
        <f>AW78+Ulaz!AX78-'Izlaz COGS'!AX78</f>
        <v>53151.429999999978</v>
      </c>
      <c r="AY78" s="50">
        <f>AX78+Ulaz!AY78-'Izlaz COGS'!AY78</f>
        <v>52426.00999999998</v>
      </c>
      <c r="AZ78" s="50">
        <f>AY78+Ulaz!AZ78-'Izlaz COGS'!AZ78</f>
        <v>51660.599999999977</v>
      </c>
      <c r="BA78" s="50">
        <f>AZ78+Ulaz!BA78-'Izlaz COGS'!BA78</f>
        <v>50895.189999999973</v>
      </c>
      <c r="BB78" s="50">
        <f>BA78+Ulaz!BB78-'Izlaz COGS'!BB78</f>
        <v>50129.77999999997</v>
      </c>
      <c r="BC78" s="50">
        <f>BB78+Ulaz!BC78-'Izlaz COGS'!BC78</f>
        <v>49364.369999999966</v>
      </c>
    </row>
    <row r="79" spans="1:55" ht="15" customHeight="1" thickBot="1" x14ac:dyDescent="0.35">
      <c r="A79" t="s">
        <v>74</v>
      </c>
      <c r="B79" s="32" t="s">
        <v>80</v>
      </c>
      <c r="C79" s="85">
        <v>22022.05</v>
      </c>
      <c r="D79" s="29"/>
      <c r="E79" s="86"/>
      <c r="F79" s="86"/>
      <c r="G79" s="86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>
        <f>C79+Ulaz!W79-'Izlaz COGS'!W79</f>
        <v>20820.7</v>
      </c>
      <c r="X79" s="50">
        <f>W79+Ulaz!X79-'Izlaz COGS'!X79</f>
        <v>19619.350000000002</v>
      </c>
      <c r="Y79" s="50">
        <f>X79+Ulaz!Y79-'Izlaz COGS'!Y79</f>
        <v>26360.800000000003</v>
      </c>
      <c r="Z79" s="50">
        <f>Y79+Ulaz!Z79-'Izlaz COGS'!Z79</f>
        <v>25102.250000000004</v>
      </c>
      <c r="AA79" s="50">
        <f>Z79+Ulaz!AA79-'Izlaz COGS'!AA79</f>
        <v>23843.700000000004</v>
      </c>
      <c r="AB79" s="50">
        <f>AA79+Ulaz!AB79-'Izlaz COGS'!AB79</f>
        <v>22333.440000000006</v>
      </c>
      <c r="AC79" s="50">
        <f>AB79+Ulaz!AC79-'Izlaz COGS'!AC79</f>
        <v>20823.180000000008</v>
      </c>
      <c r="AD79" s="50">
        <f>AC79+Ulaz!AD79-'Izlaz COGS'!AD79</f>
        <v>19564.630000000008</v>
      </c>
      <c r="AE79" s="50">
        <f>AD79+Ulaz!AE79-'Izlaz COGS'!AE79</f>
        <v>18306.080000000009</v>
      </c>
      <c r="AF79" s="50">
        <f>AE79+Ulaz!AF79-'Izlaz COGS'!AF79</f>
        <v>27047.53000000001</v>
      </c>
      <c r="AG79" s="50">
        <f>AF79+Ulaz!AG79-'Izlaz COGS'!AG79</f>
        <v>25788.98000000001</v>
      </c>
      <c r="AH79" s="50">
        <f>AG79+Ulaz!AH79-'Izlaz COGS'!AH79</f>
        <v>24530.430000000011</v>
      </c>
      <c r="AI79" s="50">
        <f>AH79+Ulaz!AI79-'Izlaz COGS'!AI79</f>
        <v>23271.880000000012</v>
      </c>
      <c r="AJ79" s="50">
        <f>AI79+Ulaz!AJ79-'Izlaz COGS'!AJ79</f>
        <v>22013.330000000013</v>
      </c>
      <c r="AK79" s="50">
        <f>AJ79+Ulaz!AK79-'Izlaz COGS'!AK79</f>
        <v>20754.780000000013</v>
      </c>
      <c r="AL79" s="50">
        <f>AK79+Ulaz!AL79-'Izlaz COGS'!AL79</f>
        <v>34496.23000000001</v>
      </c>
      <c r="AM79" s="50">
        <f>AL79+Ulaz!AM79-'Izlaz COGS'!AM79</f>
        <v>32785.740000000013</v>
      </c>
      <c r="AN79" s="50">
        <f>AM79+Ulaz!AN79-'Izlaz COGS'!AN79</f>
        <v>31075.250000000011</v>
      </c>
      <c r="AO79" s="50">
        <f>AN79+Ulaz!AO79-'Izlaz COGS'!AO79</f>
        <v>29364.760000000009</v>
      </c>
      <c r="AP79" s="50">
        <f>AO79+Ulaz!AP79-'Izlaz COGS'!AP79</f>
        <v>27654.270000000008</v>
      </c>
      <c r="AQ79" s="50">
        <f>AP79+Ulaz!AQ79-'Izlaz COGS'!AQ79</f>
        <v>26269.860000000008</v>
      </c>
      <c r="AR79" s="50">
        <f>AQ79+Ulaz!AR79-'Izlaz COGS'!AR79</f>
        <v>24885.450000000008</v>
      </c>
      <c r="AS79" s="50">
        <f>AR79+Ulaz!AS79-'Izlaz COGS'!AS79</f>
        <v>23501.040000000008</v>
      </c>
      <c r="AT79" s="50">
        <f>AS79+Ulaz!AT79-'Izlaz COGS'!AT79</f>
        <v>37116.630000000005</v>
      </c>
      <c r="AU79" s="50">
        <f>AT79+Ulaz!AU79-'Izlaz COGS'!AU79</f>
        <v>35082.350000000006</v>
      </c>
      <c r="AV79" s="50">
        <f>AU79+Ulaz!AV79-'Izlaz COGS'!AV79</f>
        <v>33048.070000000007</v>
      </c>
      <c r="AW79" s="50">
        <f>AV79+Ulaz!AW79-'Izlaz COGS'!AW79</f>
        <v>31013.790000000008</v>
      </c>
      <c r="AX79" s="50">
        <f>AW79+Ulaz!AX79-'Izlaz COGS'!AX79</f>
        <v>28979.510000000009</v>
      </c>
      <c r="AY79" s="50">
        <f>AX79+Ulaz!AY79-'Izlaz COGS'!AY79</f>
        <v>26945.23000000001</v>
      </c>
      <c r="AZ79" s="50">
        <f>AY79+Ulaz!AZ79-'Izlaz COGS'!AZ79</f>
        <v>24798.820000000011</v>
      </c>
      <c r="BA79" s="50">
        <f>AZ79+Ulaz!BA79-'Izlaz COGS'!BA79</f>
        <v>22652.410000000011</v>
      </c>
      <c r="BB79" s="50">
        <f>BA79+Ulaz!BB79-'Izlaz COGS'!BB79</f>
        <v>20506.000000000011</v>
      </c>
      <c r="BC79" s="50">
        <f>BB79+Ulaz!BC79-'Izlaz COGS'!BC79</f>
        <v>18359.590000000011</v>
      </c>
    </row>
    <row r="80" spans="1:55" ht="15" customHeight="1" thickBot="1" x14ac:dyDescent="0.35">
      <c r="A80" t="s">
        <v>74</v>
      </c>
      <c r="B80" s="32" t="s">
        <v>81</v>
      </c>
      <c r="C80" s="85">
        <v>24178.57</v>
      </c>
      <c r="D80" s="29"/>
      <c r="E80" s="86"/>
      <c r="F80" s="86"/>
      <c r="G80" s="86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>
        <f>C80+Ulaz!W80-'Izlaz COGS'!W80</f>
        <v>23625.25</v>
      </c>
      <c r="X80" s="50">
        <f>W80+Ulaz!X80-'Izlaz COGS'!X80</f>
        <v>23071.93</v>
      </c>
      <c r="Y80" s="50">
        <f>X80+Ulaz!Y80-'Izlaz COGS'!Y80</f>
        <v>22492.260000000002</v>
      </c>
      <c r="Z80" s="50">
        <f>Y80+Ulaz!Z80-'Izlaz COGS'!Z80</f>
        <v>21912.590000000004</v>
      </c>
      <c r="AA80" s="50">
        <f>Z80+Ulaz!AA80-'Izlaz COGS'!AA80</f>
        <v>21332.920000000006</v>
      </c>
      <c r="AB80" s="50">
        <f>AA80+Ulaz!AB80-'Izlaz COGS'!AB80</f>
        <v>20637.320000000007</v>
      </c>
      <c r="AC80" s="50">
        <f>AB80+Ulaz!AC80-'Izlaz COGS'!AC80</f>
        <v>19941.720000000008</v>
      </c>
      <c r="AD80" s="50">
        <f>AC80+Ulaz!AD80-'Izlaz COGS'!AD80</f>
        <v>19362.05000000001</v>
      </c>
      <c r="AE80" s="50">
        <f>AD80+Ulaz!AE80-'Izlaz COGS'!AE80</f>
        <v>18782.380000000012</v>
      </c>
      <c r="AF80" s="50">
        <f>AE80+Ulaz!AF80-'Izlaz COGS'!AF80</f>
        <v>18202.710000000014</v>
      </c>
      <c r="AG80" s="50">
        <f>AF80+Ulaz!AG80-'Izlaz COGS'!AG80</f>
        <v>17623.040000000015</v>
      </c>
      <c r="AH80" s="50">
        <f>AG80+Ulaz!AH80-'Izlaz COGS'!AH80</f>
        <v>17043.370000000017</v>
      </c>
      <c r="AI80" s="50">
        <f>AH80+Ulaz!AI80-'Izlaz COGS'!AI80</f>
        <v>26463.700000000019</v>
      </c>
      <c r="AJ80" s="50">
        <f>AI80+Ulaz!AJ80-'Izlaz COGS'!AJ80</f>
        <v>25884.030000000021</v>
      </c>
      <c r="AK80" s="50">
        <f>AJ80+Ulaz!AK80-'Izlaz COGS'!AK80</f>
        <v>25304.360000000022</v>
      </c>
      <c r="AL80" s="50">
        <f>AK80+Ulaz!AL80-'Izlaz COGS'!AL80</f>
        <v>24724.690000000024</v>
      </c>
      <c r="AM80" s="50">
        <f>AL80+Ulaz!AM80-'Izlaz COGS'!AM80</f>
        <v>23936.870000000024</v>
      </c>
      <c r="AN80" s="50">
        <f>AM80+Ulaz!AN80-'Izlaz COGS'!AN80</f>
        <v>23149.050000000025</v>
      </c>
      <c r="AO80" s="50">
        <f>AN80+Ulaz!AO80-'Izlaz COGS'!AO80</f>
        <v>22361.230000000025</v>
      </c>
      <c r="AP80" s="50">
        <f>AO80+Ulaz!AP80-'Izlaz COGS'!AP80</f>
        <v>21573.410000000025</v>
      </c>
      <c r="AQ80" s="50">
        <f>AP80+Ulaz!AQ80-'Izlaz COGS'!AQ80</f>
        <v>20935.780000000024</v>
      </c>
      <c r="AR80" s="50">
        <f>AQ80+Ulaz!AR80-'Izlaz COGS'!AR80</f>
        <v>20298.150000000023</v>
      </c>
      <c r="AS80" s="50">
        <f>AR80+Ulaz!AS80-'Izlaz COGS'!AS80</f>
        <v>19660.520000000022</v>
      </c>
      <c r="AT80" s="50">
        <f>AS80+Ulaz!AT80-'Izlaz COGS'!AT80</f>
        <v>19022.890000000021</v>
      </c>
      <c r="AU80" s="50">
        <f>AT80+Ulaz!AU80-'Izlaz COGS'!AU80</f>
        <v>25585.940000000021</v>
      </c>
      <c r="AV80" s="50">
        <f>AU80+Ulaz!AV80-'Izlaz COGS'!AV80</f>
        <v>24648.99000000002</v>
      </c>
      <c r="AW80" s="50">
        <f>AV80+Ulaz!AW80-'Izlaz COGS'!AW80</f>
        <v>23712.040000000019</v>
      </c>
      <c r="AX80" s="50">
        <f>AW80+Ulaz!AX80-'Izlaz COGS'!AX80</f>
        <v>22775.090000000018</v>
      </c>
      <c r="AY80" s="50">
        <f>AX80+Ulaz!AY80-'Izlaz COGS'!AY80</f>
        <v>21838.140000000018</v>
      </c>
      <c r="AZ80" s="50">
        <f>AY80+Ulaz!AZ80-'Izlaz COGS'!AZ80</f>
        <v>20849.540000000019</v>
      </c>
      <c r="BA80" s="50">
        <f>AZ80+Ulaz!BA80-'Izlaz COGS'!BA80</f>
        <v>19860.940000000021</v>
      </c>
      <c r="BB80" s="50">
        <f>BA80+Ulaz!BB80-'Izlaz COGS'!BB80</f>
        <v>18872.340000000022</v>
      </c>
      <c r="BC80" s="50">
        <f>BB80+Ulaz!BC80-'Izlaz COGS'!BC80</f>
        <v>17883.740000000023</v>
      </c>
    </row>
    <row r="81" spans="1:55" ht="15" customHeight="1" thickBot="1" x14ac:dyDescent="0.35">
      <c r="A81" t="s">
        <v>74</v>
      </c>
      <c r="B81" s="32" t="s">
        <v>82</v>
      </c>
      <c r="C81" s="85">
        <v>1796</v>
      </c>
      <c r="D81" s="29"/>
      <c r="E81" s="86"/>
      <c r="F81" s="86"/>
      <c r="G81" s="86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>
        <f>C81+Ulaz!W81-'Izlaz COGS'!W81</f>
        <v>1752.15</v>
      </c>
      <c r="X81" s="50">
        <f>W81+Ulaz!X81-'Izlaz COGS'!X81</f>
        <v>1708.3000000000002</v>
      </c>
      <c r="Y81" s="50">
        <f>X81+Ulaz!Y81-'Izlaz COGS'!Y81</f>
        <v>1662.3600000000001</v>
      </c>
      <c r="Z81" s="50">
        <f>Y81+Ulaz!Z81-'Izlaz COGS'!Z81</f>
        <v>1616.42</v>
      </c>
      <c r="AA81" s="50">
        <f>Z81+Ulaz!AA81-'Izlaz COGS'!AA81</f>
        <v>1570.48</v>
      </c>
      <c r="AB81" s="50">
        <f>AA81+Ulaz!AB81-'Izlaz COGS'!AB81</f>
        <v>1515.3600000000001</v>
      </c>
      <c r="AC81" s="50">
        <f>AB81+Ulaz!AC81-'Izlaz COGS'!AC81</f>
        <v>1460.2400000000002</v>
      </c>
      <c r="AD81" s="50">
        <f>AC81+Ulaz!AD81-'Izlaz COGS'!AD81</f>
        <v>1414.3000000000002</v>
      </c>
      <c r="AE81" s="50">
        <f>AD81+Ulaz!AE81-'Izlaz COGS'!AE81</f>
        <v>1368.3600000000001</v>
      </c>
      <c r="AF81" s="50">
        <f>AE81+Ulaz!AF81-'Izlaz COGS'!AF81</f>
        <v>1322.42</v>
      </c>
      <c r="AG81" s="50">
        <f>AF81+Ulaz!AG81-'Izlaz COGS'!AG81</f>
        <v>1276.48</v>
      </c>
      <c r="AH81" s="50">
        <f>AG81+Ulaz!AH81-'Izlaz COGS'!AH81</f>
        <v>1230.54</v>
      </c>
      <c r="AI81" s="50">
        <f>AH81+Ulaz!AI81-'Izlaz COGS'!AI81</f>
        <v>1184.5999999999999</v>
      </c>
      <c r="AJ81" s="50">
        <f>AI81+Ulaz!AJ81-'Izlaz COGS'!AJ81</f>
        <v>1138.6599999999999</v>
      </c>
      <c r="AK81" s="50">
        <f>AJ81+Ulaz!AK81-'Izlaz COGS'!AK81</f>
        <v>1092.7199999999998</v>
      </c>
      <c r="AL81" s="50">
        <f>AK81+Ulaz!AL81-'Izlaz COGS'!AL81</f>
        <v>1046.7799999999997</v>
      </c>
      <c r="AM81" s="50">
        <f>AL81+Ulaz!AM81-'Izlaz COGS'!AM81</f>
        <v>984.3499999999998</v>
      </c>
      <c r="AN81" s="50">
        <f>AM81+Ulaz!AN81-'Izlaz COGS'!AN81</f>
        <v>921.91999999999985</v>
      </c>
      <c r="AO81" s="50">
        <f>AN81+Ulaz!AO81-'Izlaz COGS'!AO81</f>
        <v>859.4899999999999</v>
      </c>
      <c r="AP81" s="50">
        <f>AO81+Ulaz!AP81-'Izlaz COGS'!AP81</f>
        <v>797.06</v>
      </c>
      <c r="AQ81" s="50">
        <f>AP81+Ulaz!AQ81-'Izlaz COGS'!AQ81</f>
        <v>746.53</v>
      </c>
      <c r="AR81" s="50">
        <f>AQ81+Ulaz!AR81-'Izlaz COGS'!AR81</f>
        <v>696</v>
      </c>
      <c r="AS81" s="50">
        <f>AR81+Ulaz!AS81-'Izlaz COGS'!AS81</f>
        <v>645.47</v>
      </c>
      <c r="AT81" s="50">
        <f>AS81+Ulaz!AT81-'Izlaz COGS'!AT81</f>
        <v>594.94000000000005</v>
      </c>
      <c r="AU81" s="50">
        <f>AT81+Ulaz!AU81-'Izlaz COGS'!AU81</f>
        <v>520.69000000000005</v>
      </c>
      <c r="AV81" s="50">
        <f>AU81+Ulaz!AV81-'Izlaz COGS'!AV81</f>
        <v>446.44000000000005</v>
      </c>
      <c r="AW81" s="50">
        <f>AV81+Ulaz!AW81-'Izlaz COGS'!AW81</f>
        <v>372.19000000000005</v>
      </c>
      <c r="AX81" s="50">
        <f>AW81+Ulaz!AX81-'Izlaz COGS'!AX81</f>
        <v>297.94000000000005</v>
      </c>
      <c r="AY81" s="50">
        <f>AX81+Ulaz!AY81-'Izlaz COGS'!AY81</f>
        <v>223.69000000000005</v>
      </c>
      <c r="AZ81" s="50">
        <f>AY81+Ulaz!AZ81-'Izlaz COGS'!AZ81</f>
        <v>145.35000000000005</v>
      </c>
      <c r="BA81" s="50">
        <f>AZ81+Ulaz!BA81-'Izlaz COGS'!BA81</f>
        <v>67.010000000000048</v>
      </c>
      <c r="BB81" s="50">
        <f>BA81+Ulaz!BB81-'Izlaz COGS'!BB81</f>
        <v>-11.329999999999956</v>
      </c>
      <c r="BC81" s="50">
        <f>BB81+Ulaz!BC81-'Izlaz COGS'!BC81</f>
        <v>-89.669999999999959</v>
      </c>
    </row>
    <row r="82" spans="1:55" ht="15" customHeight="1" thickBot="1" x14ac:dyDescent="0.35">
      <c r="A82" t="s">
        <v>74</v>
      </c>
      <c r="B82" s="32" t="s">
        <v>83</v>
      </c>
      <c r="C82" s="85">
        <v>10296.56</v>
      </c>
      <c r="D82" s="29"/>
      <c r="E82" s="86"/>
      <c r="F82" s="86"/>
      <c r="G82" s="86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>
        <f>C82+Ulaz!W82-'Izlaz COGS'!W82</f>
        <v>10296.56</v>
      </c>
      <c r="X82" s="50">
        <f>W82+Ulaz!X82-'Izlaz COGS'!X82</f>
        <v>10296.56</v>
      </c>
      <c r="Y82" s="50">
        <f>X82+Ulaz!Y82-'Izlaz COGS'!Y82</f>
        <v>9796.56</v>
      </c>
      <c r="Z82" s="50">
        <f>Y82+Ulaz!Z82-'Izlaz COGS'!Z82</f>
        <v>9296.56</v>
      </c>
      <c r="AA82" s="50">
        <f>Z82+Ulaz!AA82-'Izlaz COGS'!AA82</f>
        <v>8796.56</v>
      </c>
      <c r="AB82" s="50">
        <f>AA82+Ulaz!AB82-'Izlaz COGS'!AB82</f>
        <v>8796.56</v>
      </c>
      <c r="AC82" s="50">
        <f>AB82+Ulaz!AC82-'Izlaz COGS'!AC82</f>
        <v>8296.56</v>
      </c>
      <c r="AD82" s="50">
        <f>AC82+Ulaz!AD82-'Izlaz COGS'!AD82</f>
        <v>8296.56</v>
      </c>
      <c r="AE82" s="50">
        <f>AD82+Ulaz!AE82-'Izlaz COGS'!AE82</f>
        <v>8296.56</v>
      </c>
      <c r="AF82" s="50">
        <f>AE82+Ulaz!AF82-'Izlaz COGS'!AF82</f>
        <v>8296.56</v>
      </c>
      <c r="AG82" s="50">
        <f>AF82+Ulaz!AG82-'Izlaz COGS'!AG82</f>
        <v>8296.56</v>
      </c>
      <c r="AH82" s="50">
        <f>AG82+Ulaz!AH82-'Izlaz COGS'!AH82</f>
        <v>7796.5599999999995</v>
      </c>
      <c r="AI82" s="50">
        <f>AH82+Ulaz!AI82-'Izlaz COGS'!AI82</f>
        <v>7796.5599999999995</v>
      </c>
      <c r="AJ82" s="50">
        <f>AI82+Ulaz!AJ82-'Izlaz COGS'!AJ82</f>
        <v>7796.5599999999995</v>
      </c>
      <c r="AK82" s="50">
        <f>AJ82+Ulaz!AK82-'Izlaz COGS'!AK82</f>
        <v>7796.5599999999995</v>
      </c>
      <c r="AL82" s="50">
        <f>AK82+Ulaz!AL82-'Izlaz COGS'!AL82</f>
        <v>7796.5599999999995</v>
      </c>
      <c r="AM82" s="50">
        <f>AL82+Ulaz!AM82-'Izlaz COGS'!AM82</f>
        <v>7296.5599999999995</v>
      </c>
      <c r="AN82" s="50">
        <f>AM82+Ulaz!AN82-'Izlaz COGS'!AN82</f>
        <v>7296.5599999999995</v>
      </c>
      <c r="AO82" s="50">
        <f>AN82+Ulaz!AO82-'Izlaz COGS'!AO82</f>
        <v>7296.5599999999995</v>
      </c>
      <c r="AP82" s="50">
        <f>AO82+Ulaz!AP82-'Izlaz COGS'!AP82</f>
        <v>7296.5599999999995</v>
      </c>
      <c r="AQ82" s="50">
        <f>AP82+Ulaz!AQ82-'Izlaz COGS'!AQ82</f>
        <v>7296.5599999999995</v>
      </c>
      <c r="AR82" s="50">
        <f>AQ82+Ulaz!AR82-'Izlaz COGS'!AR82</f>
        <v>6796.5599999999995</v>
      </c>
      <c r="AS82" s="50">
        <f>AR82+Ulaz!AS82-'Izlaz COGS'!AS82</f>
        <v>6796.5599999999995</v>
      </c>
      <c r="AT82" s="50">
        <f>AS82+Ulaz!AT82-'Izlaz COGS'!AT82</f>
        <v>6796.5599999999995</v>
      </c>
      <c r="AU82" s="50">
        <f>AT82+Ulaz!AU82-'Izlaz COGS'!AU82</f>
        <v>6796.5599999999995</v>
      </c>
      <c r="AV82" s="50">
        <f>AU82+Ulaz!AV82-'Izlaz COGS'!AV82</f>
        <v>6796.5599999999995</v>
      </c>
      <c r="AW82" s="50">
        <f>AV82+Ulaz!AW82-'Izlaz COGS'!AW82</f>
        <v>6296.5599999999995</v>
      </c>
      <c r="AX82" s="50">
        <f>AW82+Ulaz!AX82-'Izlaz COGS'!AX82</f>
        <v>5796.5599999999995</v>
      </c>
      <c r="AY82" s="50">
        <f>AX82+Ulaz!AY82-'Izlaz COGS'!AY82</f>
        <v>4796.5599999999995</v>
      </c>
      <c r="AZ82" s="50">
        <f>AY82+Ulaz!AZ82-'Izlaz COGS'!AZ82</f>
        <v>4296.5599999999995</v>
      </c>
      <c r="BA82" s="50">
        <f>AZ82+Ulaz!BA82-'Izlaz COGS'!BA82</f>
        <v>4296.5599999999995</v>
      </c>
      <c r="BB82" s="50">
        <f>BA82+Ulaz!BB82-'Izlaz COGS'!BB82</f>
        <v>4296.5599999999995</v>
      </c>
      <c r="BC82" s="50">
        <f>BB82+Ulaz!BC82-'Izlaz COGS'!BC82</f>
        <v>4296.5599999999995</v>
      </c>
    </row>
    <row r="83" spans="1:55" ht="15" customHeight="1" thickBot="1" x14ac:dyDescent="0.35">
      <c r="A83" t="s">
        <v>74</v>
      </c>
      <c r="B83" s="32" t="s">
        <v>84</v>
      </c>
      <c r="C83" s="85">
        <v>34323.660000000003</v>
      </c>
      <c r="D83" s="29"/>
      <c r="E83" s="86"/>
      <c r="F83" s="86"/>
      <c r="G83" s="86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>
        <f>C83+Ulaz!W83-'Izlaz COGS'!W83</f>
        <v>34068.94</v>
      </c>
      <c r="X83" s="50">
        <f>W83+Ulaz!X83-'Izlaz COGS'!X83</f>
        <v>33814.22</v>
      </c>
      <c r="Y83" s="50">
        <f>X83+Ulaz!Y83-'Izlaz COGS'!Y83</f>
        <v>33547.370000000003</v>
      </c>
      <c r="Z83" s="50">
        <f>Y83+Ulaz!Z83-'Izlaz COGS'!Z83</f>
        <v>36780.520000000004</v>
      </c>
      <c r="AA83" s="50">
        <f>Z83+Ulaz!AA83-'Izlaz COGS'!AA83</f>
        <v>36513.670000000006</v>
      </c>
      <c r="AB83" s="50">
        <f>AA83+Ulaz!AB83-'Izlaz COGS'!AB83</f>
        <v>36193.450000000004</v>
      </c>
      <c r="AC83" s="50">
        <f>AB83+Ulaz!AC83-'Izlaz COGS'!AC83</f>
        <v>35873.230000000003</v>
      </c>
      <c r="AD83" s="50">
        <f>AC83+Ulaz!AD83-'Izlaz COGS'!AD83</f>
        <v>35606.380000000005</v>
      </c>
      <c r="AE83" s="50">
        <f>AD83+Ulaz!AE83-'Izlaz COGS'!AE83</f>
        <v>37339.530000000006</v>
      </c>
      <c r="AF83" s="50">
        <f>AE83+Ulaz!AF83-'Izlaz COGS'!AF83</f>
        <v>37072.680000000008</v>
      </c>
      <c r="AG83" s="50">
        <f>AF83+Ulaz!AG83-'Izlaz COGS'!AG83</f>
        <v>36805.830000000009</v>
      </c>
      <c r="AH83" s="50">
        <f>AG83+Ulaz!AH83-'Izlaz COGS'!AH83</f>
        <v>36538.98000000001</v>
      </c>
      <c r="AI83" s="50">
        <f>AH83+Ulaz!AI83-'Izlaz COGS'!AI83</f>
        <v>36272.130000000012</v>
      </c>
      <c r="AJ83" s="50">
        <f>AI83+Ulaz!AJ83-'Izlaz COGS'!AJ83</f>
        <v>36005.280000000013</v>
      </c>
      <c r="AK83" s="50">
        <f>AJ83+Ulaz!AK83-'Izlaz COGS'!AK83</f>
        <v>35738.430000000015</v>
      </c>
      <c r="AL83" s="50">
        <f>AK83+Ulaz!AL83-'Izlaz COGS'!AL83</f>
        <v>35471.580000000016</v>
      </c>
      <c r="AM83" s="50">
        <f>AL83+Ulaz!AM83-'Izlaz COGS'!AM83</f>
        <v>44108.910000000018</v>
      </c>
      <c r="AN83" s="50">
        <f>AM83+Ulaz!AN83-'Izlaz COGS'!AN83</f>
        <v>43746.24000000002</v>
      </c>
      <c r="AO83" s="50">
        <f>AN83+Ulaz!AO83-'Izlaz COGS'!AO83</f>
        <v>43383.570000000022</v>
      </c>
      <c r="AP83" s="50">
        <f>AO83+Ulaz!AP83-'Izlaz COGS'!AP83</f>
        <v>43020.900000000023</v>
      </c>
      <c r="AQ83" s="50">
        <f>AP83+Ulaz!AQ83-'Izlaz COGS'!AQ83</f>
        <v>42727.370000000024</v>
      </c>
      <c r="AR83" s="50">
        <f>AQ83+Ulaz!AR83-'Izlaz COGS'!AR83</f>
        <v>42433.840000000026</v>
      </c>
      <c r="AS83" s="50">
        <f>AR83+Ulaz!AS83-'Izlaz COGS'!AS83</f>
        <v>42140.310000000027</v>
      </c>
      <c r="AT83" s="50">
        <f>AS83+Ulaz!AT83-'Izlaz COGS'!AT83</f>
        <v>50846.780000000028</v>
      </c>
      <c r="AU83" s="50">
        <f>AT83+Ulaz!AU83-'Izlaz COGS'!AU83</f>
        <v>50415.450000000026</v>
      </c>
      <c r="AV83" s="50">
        <f>AU83+Ulaz!AV83-'Izlaz COGS'!AV83</f>
        <v>49984.120000000024</v>
      </c>
      <c r="AW83" s="50">
        <f>AV83+Ulaz!AW83-'Izlaz COGS'!AW83</f>
        <v>49552.790000000023</v>
      </c>
      <c r="AX83" s="50">
        <f>AW83+Ulaz!AX83-'Izlaz COGS'!AX83</f>
        <v>49121.460000000021</v>
      </c>
      <c r="AY83" s="50">
        <f>AX83+Ulaz!AY83-'Izlaz COGS'!AY83</f>
        <v>48690.130000000019</v>
      </c>
      <c r="AZ83" s="50">
        <f>AY83+Ulaz!AZ83-'Izlaz COGS'!AZ83</f>
        <v>48235.030000000021</v>
      </c>
      <c r="BA83" s="50">
        <f>AZ83+Ulaz!BA83-'Izlaz COGS'!BA83</f>
        <v>47779.930000000022</v>
      </c>
      <c r="BB83" s="50">
        <f>BA83+Ulaz!BB83-'Izlaz COGS'!BB83</f>
        <v>47324.830000000024</v>
      </c>
      <c r="BC83" s="50">
        <f>BB83+Ulaz!BC83-'Izlaz COGS'!BC83</f>
        <v>46869.730000000025</v>
      </c>
    </row>
    <row r="84" spans="1:55" ht="15" customHeight="1" thickBot="1" x14ac:dyDescent="0.35">
      <c r="A84" t="s">
        <v>74</v>
      </c>
      <c r="B84" s="32" t="s">
        <v>85</v>
      </c>
      <c r="C84" s="85">
        <v>7732.71</v>
      </c>
      <c r="D84" s="29"/>
      <c r="E84" s="86"/>
      <c r="F84" s="86"/>
      <c r="G84" s="86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>
        <f>C84+Ulaz!W84-'Izlaz COGS'!W84</f>
        <v>7609.78</v>
      </c>
      <c r="X84" s="50">
        <f>W84+Ulaz!X84-'Izlaz COGS'!X84</f>
        <v>7486.8499999999995</v>
      </c>
      <c r="Y84" s="50">
        <f>X84+Ulaz!Y84-'Izlaz COGS'!Y84</f>
        <v>7358.0599999999995</v>
      </c>
      <c r="Z84" s="50">
        <f>Y84+Ulaz!Z84-'Izlaz COGS'!Z84</f>
        <v>7229.2699999999995</v>
      </c>
      <c r="AA84" s="50">
        <f>Z84+Ulaz!AA84-'Izlaz COGS'!AA84</f>
        <v>7100.48</v>
      </c>
      <c r="AB84" s="50">
        <f>AA84+Ulaz!AB84-'Izlaz COGS'!AB84</f>
        <v>14945.93</v>
      </c>
      <c r="AC84" s="50">
        <f>AB84+Ulaz!AC84-'Izlaz COGS'!AC84</f>
        <v>14791.380000000001</v>
      </c>
      <c r="AD84" s="50">
        <f>AC84+Ulaz!AD84-'Izlaz COGS'!AD84</f>
        <v>14662.59</v>
      </c>
      <c r="AE84" s="50">
        <f>AD84+Ulaz!AE84-'Izlaz COGS'!AE84</f>
        <v>14533.8</v>
      </c>
      <c r="AF84" s="50">
        <f>AE84+Ulaz!AF84-'Izlaz COGS'!AF84</f>
        <v>14405.009999999998</v>
      </c>
      <c r="AG84" s="50">
        <f>AF84+Ulaz!AG84-'Izlaz COGS'!AG84</f>
        <v>14276.219999999998</v>
      </c>
      <c r="AH84" s="50">
        <f>AG84+Ulaz!AH84-'Izlaz COGS'!AH84</f>
        <v>14147.429999999997</v>
      </c>
      <c r="AI84" s="50">
        <f>AH84+Ulaz!AI84-'Izlaz COGS'!AI84</f>
        <v>14018.639999999996</v>
      </c>
      <c r="AJ84" s="50">
        <f>AI84+Ulaz!AJ84-'Izlaz COGS'!AJ84</f>
        <v>13889.849999999995</v>
      </c>
      <c r="AK84" s="50">
        <f>AJ84+Ulaz!AK84-'Izlaz COGS'!AK84</f>
        <v>13761.059999999994</v>
      </c>
      <c r="AL84" s="50">
        <f>AK84+Ulaz!AL84-'Izlaz COGS'!AL84</f>
        <v>23632.269999999993</v>
      </c>
      <c r="AM84" s="50">
        <f>AL84+Ulaz!AM84-'Izlaz COGS'!AM84</f>
        <v>23457.239999999994</v>
      </c>
      <c r="AN84" s="50">
        <f>AM84+Ulaz!AN84-'Izlaz COGS'!AN84</f>
        <v>23282.209999999995</v>
      </c>
      <c r="AO84" s="50">
        <f>AN84+Ulaz!AO84-'Izlaz COGS'!AO84</f>
        <v>23107.179999999997</v>
      </c>
      <c r="AP84" s="50">
        <f>AO84+Ulaz!AP84-'Izlaz COGS'!AP84</f>
        <v>22932.149999999998</v>
      </c>
      <c r="AQ84" s="50">
        <f>AP84+Ulaz!AQ84-'Izlaz COGS'!AQ84</f>
        <v>22790.48</v>
      </c>
      <c r="AR84" s="50">
        <f>AQ84+Ulaz!AR84-'Izlaz COGS'!AR84</f>
        <v>22648.81</v>
      </c>
      <c r="AS84" s="50">
        <f>AR84+Ulaz!AS84-'Izlaz COGS'!AS84</f>
        <v>22507.140000000003</v>
      </c>
      <c r="AT84" s="50">
        <f>AS84+Ulaz!AT84-'Izlaz COGS'!AT84</f>
        <v>22365.470000000005</v>
      </c>
      <c r="AU84" s="50">
        <f>AT84+Ulaz!AU84-'Izlaz COGS'!AU84</f>
        <v>30157.300000000007</v>
      </c>
      <c r="AV84" s="50">
        <f>AU84+Ulaz!AV84-'Izlaz COGS'!AV84</f>
        <v>29949.130000000008</v>
      </c>
      <c r="AW84" s="50">
        <f>AV84+Ulaz!AW84-'Izlaz COGS'!AW84</f>
        <v>29740.96000000001</v>
      </c>
      <c r="AX84" s="50">
        <f>AW84+Ulaz!AX84-'Izlaz COGS'!AX84</f>
        <v>29532.790000000012</v>
      </c>
      <c r="AY84" s="50">
        <f>AX84+Ulaz!AY84-'Izlaz COGS'!AY84</f>
        <v>29324.620000000014</v>
      </c>
      <c r="AZ84" s="50">
        <f>AY84+Ulaz!AZ84-'Izlaz COGS'!AZ84</f>
        <v>29104.980000000014</v>
      </c>
      <c r="BA84" s="50">
        <f>AZ84+Ulaz!BA84-'Izlaz COGS'!BA84</f>
        <v>28885.340000000015</v>
      </c>
      <c r="BB84" s="50">
        <f>BA84+Ulaz!BB84-'Izlaz COGS'!BB84</f>
        <v>28665.700000000015</v>
      </c>
      <c r="BC84" s="50">
        <f>BB84+Ulaz!BC84-'Izlaz COGS'!BC84</f>
        <v>28446.060000000016</v>
      </c>
    </row>
    <row r="85" spans="1:55" ht="15" customHeight="1" thickBot="1" x14ac:dyDescent="0.35">
      <c r="A85" t="s">
        <v>74</v>
      </c>
      <c r="B85" s="32" t="s">
        <v>86</v>
      </c>
      <c r="C85" s="85">
        <v>3052</v>
      </c>
      <c r="D85" s="29"/>
      <c r="E85" s="86"/>
      <c r="F85" s="86"/>
      <c r="G85" s="86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>
        <f>C85+Ulaz!W85-'Izlaz COGS'!W85</f>
        <v>3022</v>
      </c>
      <c r="X85" s="50">
        <f>W85+Ulaz!X85-'Izlaz COGS'!X85</f>
        <v>2992</v>
      </c>
      <c r="Y85" s="50">
        <f>X85+Ulaz!Y85-'Izlaz COGS'!Y85</f>
        <v>2952</v>
      </c>
      <c r="Z85" s="50">
        <f>Y85+Ulaz!Z85-'Izlaz COGS'!Z85</f>
        <v>2912</v>
      </c>
      <c r="AA85" s="50">
        <f>Z85+Ulaz!AA85-'Izlaz COGS'!AA85</f>
        <v>2882</v>
      </c>
      <c r="AB85" s="50">
        <f>AA85+Ulaz!AB85-'Izlaz COGS'!AB85</f>
        <v>2832</v>
      </c>
      <c r="AC85" s="50">
        <f>AB85+Ulaz!AC85-'Izlaz COGS'!AC85</f>
        <v>2782</v>
      </c>
      <c r="AD85" s="50">
        <f>AC85+Ulaz!AD85-'Izlaz COGS'!AD85</f>
        <v>2732</v>
      </c>
      <c r="AE85" s="50">
        <f>AD85+Ulaz!AE85-'Izlaz COGS'!AE85</f>
        <v>2702</v>
      </c>
      <c r="AF85" s="50">
        <f>AE85+Ulaz!AF85-'Izlaz COGS'!AF85</f>
        <v>2672</v>
      </c>
      <c r="AG85" s="50">
        <f>AF85+Ulaz!AG85-'Izlaz COGS'!AG85</f>
        <v>2642</v>
      </c>
      <c r="AH85" s="50">
        <f>AG85+Ulaz!AH85-'Izlaz COGS'!AH85</f>
        <v>2612</v>
      </c>
      <c r="AI85" s="50">
        <f>AH85+Ulaz!AI85-'Izlaz COGS'!AI85</f>
        <v>2592</v>
      </c>
      <c r="AJ85" s="50">
        <f>AI85+Ulaz!AJ85-'Izlaz COGS'!AJ85</f>
        <v>2572</v>
      </c>
      <c r="AK85" s="50">
        <f>AJ85+Ulaz!AK85-'Izlaz COGS'!AK85</f>
        <v>2542</v>
      </c>
      <c r="AL85" s="50">
        <f>AK85+Ulaz!AL85-'Izlaz COGS'!AL85</f>
        <v>2512</v>
      </c>
      <c r="AM85" s="50">
        <f>AL85+Ulaz!AM85-'Izlaz COGS'!AM85</f>
        <v>2462</v>
      </c>
      <c r="AN85" s="50">
        <f>AM85+Ulaz!AN85-'Izlaz COGS'!AN85</f>
        <v>2412</v>
      </c>
      <c r="AO85" s="50">
        <f>AN85+Ulaz!AO85-'Izlaz COGS'!AO85</f>
        <v>2362</v>
      </c>
      <c r="AP85" s="50">
        <f>AO85+Ulaz!AP85-'Izlaz COGS'!AP85</f>
        <v>2312</v>
      </c>
      <c r="AQ85" s="50">
        <f>AP85+Ulaz!AQ85-'Izlaz COGS'!AQ85</f>
        <v>2262</v>
      </c>
      <c r="AR85" s="50">
        <f>AQ85+Ulaz!AR85-'Izlaz COGS'!AR85</f>
        <v>2212</v>
      </c>
      <c r="AS85" s="50">
        <f>AR85+Ulaz!AS85-'Izlaz COGS'!AS85</f>
        <v>2162</v>
      </c>
      <c r="AT85" s="50">
        <f>AS85+Ulaz!AT85-'Izlaz COGS'!AT85</f>
        <v>2112</v>
      </c>
      <c r="AU85" s="50">
        <f>AT85+Ulaz!AU85-'Izlaz COGS'!AU85</f>
        <v>2062</v>
      </c>
      <c r="AV85" s="50">
        <f>AU85+Ulaz!AV85-'Izlaz COGS'!AV85</f>
        <v>2012</v>
      </c>
      <c r="AW85" s="50">
        <f>AV85+Ulaz!AW85-'Izlaz COGS'!AW85</f>
        <v>1962</v>
      </c>
      <c r="AX85" s="50">
        <f>AW85+Ulaz!AX85-'Izlaz COGS'!AX85</f>
        <v>1912</v>
      </c>
      <c r="AY85" s="50">
        <f>AX85+Ulaz!AY85-'Izlaz COGS'!AY85</f>
        <v>1862</v>
      </c>
      <c r="AZ85" s="50">
        <f>AY85+Ulaz!AZ85-'Izlaz COGS'!AZ85</f>
        <v>1812</v>
      </c>
      <c r="BA85" s="50">
        <f>AZ85+Ulaz!BA85-'Izlaz COGS'!BA85</f>
        <v>1762</v>
      </c>
      <c r="BB85" s="50">
        <f>BA85+Ulaz!BB85-'Izlaz COGS'!BB85</f>
        <v>1712</v>
      </c>
      <c r="BC85" s="50">
        <f>BB85+Ulaz!BC85-'Izlaz COGS'!BC85</f>
        <v>1662</v>
      </c>
    </row>
    <row r="86" spans="1:55" ht="15" customHeight="1" thickBot="1" x14ac:dyDescent="0.35">
      <c r="A86" t="s">
        <v>74</v>
      </c>
      <c r="B86" s="32" t="s">
        <v>87</v>
      </c>
      <c r="C86" s="85">
        <v>2805.62</v>
      </c>
      <c r="D86" s="29"/>
      <c r="E86" s="86"/>
      <c r="F86" s="86"/>
      <c r="G86" s="86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>
        <f>C86+Ulaz!W86-'Izlaz COGS'!W86</f>
        <v>1808.12</v>
      </c>
      <c r="X86" s="50">
        <f>W86+Ulaz!X86-'Izlaz COGS'!X86</f>
        <v>810.61999999999989</v>
      </c>
      <c r="Y86" s="50">
        <f>X86+Ulaz!Y86-'Izlaz COGS'!Y86</f>
        <v>-234.38000000000011</v>
      </c>
      <c r="Z86" s="50">
        <f>Y86+Ulaz!Z86-'Izlaz COGS'!Z86</f>
        <v>-1279.3800000000001</v>
      </c>
      <c r="AA86" s="50">
        <f>Z86+Ulaz!AA86-'Izlaz COGS'!AA86</f>
        <v>-2324.38</v>
      </c>
      <c r="AB86" s="50">
        <f>AA86+Ulaz!AB86-'Izlaz COGS'!AB86</f>
        <v>-3578.38</v>
      </c>
      <c r="AC86" s="50">
        <f>AB86+Ulaz!AC86-'Izlaz COGS'!AC86</f>
        <v>-4832.38</v>
      </c>
      <c r="AD86" s="50">
        <f>AC86+Ulaz!AD86-'Izlaz COGS'!AD86</f>
        <v>-5877.38</v>
      </c>
      <c r="AE86" s="50">
        <f>AD86+Ulaz!AE86-'Izlaz COGS'!AE86</f>
        <v>-6922.38</v>
      </c>
      <c r="AF86" s="50">
        <f>AE86+Ulaz!AF86-'Izlaz COGS'!AF86</f>
        <v>-7967.38</v>
      </c>
      <c r="AG86" s="50">
        <f>AF86+Ulaz!AG86-'Izlaz COGS'!AG86</f>
        <v>-9012.380000000001</v>
      </c>
      <c r="AH86" s="50">
        <f>AG86+Ulaz!AH86-'Izlaz COGS'!AH86</f>
        <v>-10057.380000000001</v>
      </c>
      <c r="AI86" s="50">
        <f>AH86+Ulaz!AI86-'Izlaz COGS'!AI86</f>
        <v>-11102.380000000001</v>
      </c>
      <c r="AJ86" s="50">
        <f>AI86+Ulaz!AJ86-'Izlaz COGS'!AJ86</f>
        <v>-6147.380000000001</v>
      </c>
      <c r="AK86" s="50">
        <f>AJ86+Ulaz!AK86-'Izlaz COGS'!AK86</f>
        <v>-7192.380000000001</v>
      </c>
      <c r="AL86" s="50">
        <f>AK86+Ulaz!AL86-'Izlaz COGS'!AL86</f>
        <v>-8237.380000000001</v>
      </c>
      <c r="AM86" s="50">
        <f>AL86+Ulaz!AM86-'Izlaz COGS'!AM86</f>
        <v>-9657.630000000001</v>
      </c>
      <c r="AN86" s="50">
        <f>AM86+Ulaz!AN86-'Izlaz COGS'!AN86</f>
        <v>-11077.880000000001</v>
      </c>
      <c r="AO86" s="50">
        <f>AN86+Ulaz!AO86-'Izlaz COGS'!AO86</f>
        <v>-12498.130000000001</v>
      </c>
      <c r="AP86" s="50">
        <f>AO86+Ulaz!AP86-'Izlaz COGS'!AP86</f>
        <v>-13918.380000000001</v>
      </c>
      <c r="AQ86" s="50">
        <f>AP86+Ulaz!AQ86-'Izlaz COGS'!AQ86</f>
        <v>-15067.880000000001</v>
      </c>
      <c r="AR86" s="50">
        <f>AQ86+Ulaz!AR86-'Izlaz COGS'!AR86</f>
        <v>-16217.380000000001</v>
      </c>
      <c r="AS86" s="50">
        <f>AR86+Ulaz!AS86-'Izlaz COGS'!AS86</f>
        <v>-17366.88</v>
      </c>
      <c r="AT86" s="50">
        <f>AS86+Ulaz!AT86-'Izlaz COGS'!AT86</f>
        <v>-13516.380000000001</v>
      </c>
      <c r="AU86" s="50">
        <f>AT86+Ulaz!AU86-'Izlaz COGS'!AU86</f>
        <v>-14665.880000000001</v>
      </c>
      <c r="AV86" s="50">
        <f>AU86+Ulaz!AV86-'Izlaz COGS'!AV86</f>
        <v>-16354.980000000001</v>
      </c>
      <c r="AW86" s="50">
        <f>AV86+Ulaz!AW86-'Izlaz COGS'!AW86</f>
        <v>-17504.480000000003</v>
      </c>
      <c r="AX86" s="50">
        <f>AW86+Ulaz!AX86-'Izlaz COGS'!AX86</f>
        <v>-19193.580000000002</v>
      </c>
      <c r="AY86" s="50">
        <f>AX86+Ulaz!AY86-'Izlaz COGS'!AY86</f>
        <v>-20343.080000000002</v>
      </c>
      <c r="AZ86" s="50">
        <f>AY86+Ulaz!AZ86-'Izlaz COGS'!AZ86</f>
        <v>-22125.280000000002</v>
      </c>
      <c r="BA86" s="50">
        <f>AZ86+Ulaz!BA86-'Izlaz COGS'!BA86</f>
        <v>-23814.38</v>
      </c>
      <c r="BB86" s="50">
        <f>BA86+Ulaz!BB86-'Izlaz COGS'!BB86</f>
        <v>-25503.48</v>
      </c>
      <c r="BC86" s="50">
        <f>BB86+Ulaz!BC86-'Izlaz COGS'!BC86</f>
        <v>-26652.98</v>
      </c>
    </row>
    <row r="87" spans="1:55" ht="15" customHeight="1" thickBot="1" x14ac:dyDescent="0.35">
      <c r="A87" t="s">
        <v>74</v>
      </c>
      <c r="B87" s="32" t="s">
        <v>88</v>
      </c>
      <c r="C87" s="85">
        <v>0</v>
      </c>
      <c r="D87" s="29"/>
      <c r="E87" s="86"/>
      <c r="F87" s="86"/>
      <c r="G87" s="86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>
        <f>C87+Ulaz!W87-'Izlaz COGS'!W87</f>
        <v>0</v>
      </c>
      <c r="X87" s="50">
        <f>W87+Ulaz!X87-'Izlaz COGS'!X87</f>
        <v>0</v>
      </c>
      <c r="Y87" s="50">
        <f>X87+Ulaz!Y87-'Izlaz COGS'!Y87</f>
        <v>0</v>
      </c>
      <c r="Z87" s="50">
        <f>Y87+Ulaz!Z87-'Izlaz COGS'!Z87</f>
        <v>0</v>
      </c>
      <c r="AA87" s="50">
        <f>Z87+Ulaz!AA87-'Izlaz COGS'!AA87</f>
        <v>0</v>
      </c>
      <c r="AB87" s="50">
        <f>AA87+Ulaz!AB87-'Izlaz COGS'!AB87</f>
        <v>0</v>
      </c>
      <c r="AC87" s="50">
        <f>AB87+Ulaz!AC87-'Izlaz COGS'!AC87</f>
        <v>0</v>
      </c>
      <c r="AD87" s="50">
        <f>AC87+Ulaz!AD87-'Izlaz COGS'!AD87</f>
        <v>0</v>
      </c>
      <c r="AE87" s="50">
        <f>AD87+Ulaz!AE87-'Izlaz COGS'!AE87</f>
        <v>0</v>
      </c>
      <c r="AF87" s="50">
        <f>AE87+Ulaz!AF87-'Izlaz COGS'!AF87</f>
        <v>0</v>
      </c>
      <c r="AG87" s="50">
        <f>AF87+Ulaz!AG87-'Izlaz COGS'!AG87</f>
        <v>0</v>
      </c>
      <c r="AH87" s="50">
        <f>AG87+Ulaz!AH87-'Izlaz COGS'!AH87</f>
        <v>0</v>
      </c>
      <c r="AI87" s="50">
        <f>AH87+Ulaz!AI87-'Izlaz COGS'!AI87</f>
        <v>0</v>
      </c>
      <c r="AJ87" s="50">
        <f>AI87+Ulaz!AJ87-'Izlaz COGS'!AJ87</f>
        <v>0</v>
      </c>
      <c r="AK87" s="50">
        <f>AJ87+Ulaz!AK87-'Izlaz COGS'!AK87</f>
        <v>0</v>
      </c>
      <c r="AL87" s="50">
        <f>AK87+Ulaz!AL87-'Izlaz COGS'!AL87</f>
        <v>0</v>
      </c>
      <c r="AM87" s="50">
        <f>AL87+Ulaz!AM87-'Izlaz COGS'!AM87</f>
        <v>0</v>
      </c>
      <c r="AN87" s="50">
        <f>AM87+Ulaz!AN87-'Izlaz COGS'!AN87</f>
        <v>0</v>
      </c>
      <c r="AO87" s="50">
        <f>AN87+Ulaz!AO87-'Izlaz COGS'!AO87</f>
        <v>0</v>
      </c>
      <c r="AP87" s="50">
        <f>AO87+Ulaz!AP87-'Izlaz COGS'!AP87</f>
        <v>0</v>
      </c>
      <c r="AQ87" s="50">
        <f>AP87+Ulaz!AQ87-'Izlaz COGS'!AQ87</f>
        <v>0</v>
      </c>
      <c r="AR87" s="50">
        <f>AQ87+Ulaz!AR87-'Izlaz COGS'!AR87</f>
        <v>0</v>
      </c>
      <c r="AS87" s="50">
        <f>AR87+Ulaz!AS87-'Izlaz COGS'!AS87</f>
        <v>0</v>
      </c>
      <c r="AT87" s="50">
        <f>AS87+Ulaz!AT87-'Izlaz COGS'!AT87</f>
        <v>0</v>
      </c>
      <c r="AU87" s="50">
        <f>AT87+Ulaz!AU87-'Izlaz COGS'!AU87</f>
        <v>0</v>
      </c>
      <c r="AV87" s="50">
        <f>AU87+Ulaz!AV87-'Izlaz COGS'!AV87</f>
        <v>0</v>
      </c>
      <c r="AW87" s="50">
        <f>AV87+Ulaz!AW87-'Izlaz COGS'!AW87</f>
        <v>0</v>
      </c>
      <c r="AX87" s="50">
        <f>AW87+Ulaz!AX87-'Izlaz COGS'!AX87</f>
        <v>0</v>
      </c>
      <c r="AY87" s="50">
        <f>AX87+Ulaz!AY87-'Izlaz COGS'!AY87</f>
        <v>0</v>
      </c>
      <c r="AZ87" s="50">
        <f>AY87+Ulaz!AZ87-'Izlaz COGS'!AZ87</f>
        <v>0</v>
      </c>
      <c r="BA87" s="50">
        <f>AZ87+Ulaz!BA87-'Izlaz COGS'!BA87</f>
        <v>0</v>
      </c>
      <c r="BB87" s="50">
        <f>BA87+Ulaz!BB87-'Izlaz COGS'!BB87</f>
        <v>0</v>
      </c>
      <c r="BC87" s="50">
        <f>BB87+Ulaz!BC87-'Izlaz COGS'!BC87</f>
        <v>0</v>
      </c>
    </row>
    <row r="88" spans="1:55" ht="15" customHeight="1" thickBot="1" x14ac:dyDescent="0.35">
      <c r="A88" t="s">
        <v>74</v>
      </c>
      <c r="B88" s="32" t="s">
        <v>89</v>
      </c>
      <c r="C88" s="85">
        <v>4420.55</v>
      </c>
      <c r="D88" s="29"/>
      <c r="E88" s="86"/>
      <c r="F88" s="86"/>
      <c r="G88" s="86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>
        <f>C88+Ulaz!W88-'Izlaz COGS'!W88</f>
        <v>4355.4000000000005</v>
      </c>
      <c r="X88" s="50">
        <f>W88+Ulaz!X88-'Izlaz COGS'!X88</f>
        <v>4290.2500000000009</v>
      </c>
      <c r="Y88" s="50">
        <f>X88+Ulaz!Y88-'Izlaz COGS'!Y88</f>
        <v>4221.9900000000007</v>
      </c>
      <c r="Z88" s="50">
        <f>Y88+Ulaz!Z88-'Izlaz COGS'!Z88</f>
        <v>4153.7300000000005</v>
      </c>
      <c r="AA88" s="50">
        <f>Z88+Ulaz!AA88-'Izlaz COGS'!AA88</f>
        <v>4085.4700000000003</v>
      </c>
      <c r="AB88" s="50">
        <f>AA88+Ulaz!AB88-'Izlaz COGS'!AB88</f>
        <v>4003.5600000000004</v>
      </c>
      <c r="AC88" s="50">
        <f>AB88+Ulaz!AC88-'Izlaz COGS'!AC88</f>
        <v>3921.6500000000005</v>
      </c>
      <c r="AD88" s="50">
        <f>AC88+Ulaz!AD88-'Izlaz COGS'!AD88</f>
        <v>3853.3900000000003</v>
      </c>
      <c r="AE88" s="50">
        <f>AD88+Ulaz!AE88-'Izlaz COGS'!AE88</f>
        <v>3785.13</v>
      </c>
      <c r="AF88" s="50">
        <f>AE88+Ulaz!AF88-'Izlaz COGS'!AF88</f>
        <v>3716.87</v>
      </c>
      <c r="AG88" s="50">
        <f>AF88+Ulaz!AG88-'Izlaz COGS'!AG88</f>
        <v>3648.6099999999997</v>
      </c>
      <c r="AH88" s="50">
        <f>AG88+Ulaz!AH88-'Izlaz COGS'!AH88</f>
        <v>3580.3499999999995</v>
      </c>
      <c r="AI88" s="50">
        <f>AH88+Ulaz!AI88-'Izlaz COGS'!AI88</f>
        <v>3512.0899999999992</v>
      </c>
      <c r="AJ88" s="50">
        <f>AI88+Ulaz!AJ88-'Izlaz COGS'!AJ88</f>
        <v>3443.829999999999</v>
      </c>
      <c r="AK88" s="50">
        <f>AJ88+Ulaz!AK88-'Izlaz COGS'!AK88</f>
        <v>3375.5699999999988</v>
      </c>
      <c r="AL88" s="50">
        <f>AK88+Ulaz!AL88-'Izlaz COGS'!AL88</f>
        <v>3307.3099999999986</v>
      </c>
      <c r="AM88" s="50">
        <f>AL88+Ulaz!AM88-'Izlaz COGS'!AM88</f>
        <v>3214.5499999999984</v>
      </c>
      <c r="AN88" s="50">
        <f>AM88+Ulaz!AN88-'Izlaz COGS'!AN88</f>
        <v>3121.7899999999981</v>
      </c>
      <c r="AO88" s="50">
        <f>AN88+Ulaz!AO88-'Izlaz COGS'!AO88</f>
        <v>3029.0299999999979</v>
      </c>
      <c r="AP88" s="50">
        <f>AO88+Ulaz!AP88-'Izlaz COGS'!AP88</f>
        <v>2936.2699999999977</v>
      </c>
      <c r="AQ88" s="50">
        <f>AP88+Ulaz!AQ88-'Izlaz COGS'!AQ88</f>
        <v>2861.1899999999978</v>
      </c>
      <c r="AR88" s="50">
        <f>AQ88+Ulaz!AR88-'Izlaz COGS'!AR88</f>
        <v>2786.1099999999979</v>
      </c>
      <c r="AS88" s="50">
        <f>AR88+Ulaz!AS88-'Izlaz COGS'!AS88</f>
        <v>2711.0299999999979</v>
      </c>
      <c r="AT88" s="50">
        <f>AS88+Ulaz!AT88-'Izlaz COGS'!AT88</f>
        <v>2635.949999999998</v>
      </c>
      <c r="AU88" s="50">
        <f>AT88+Ulaz!AU88-'Izlaz COGS'!AU88</f>
        <v>2525.6299999999978</v>
      </c>
      <c r="AV88" s="50">
        <f>AU88+Ulaz!AV88-'Izlaz COGS'!AV88</f>
        <v>2415.3099999999977</v>
      </c>
      <c r="AW88" s="50">
        <f>AV88+Ulaz!AW88-'Izlaz COGS'!AW88</f>
        <v>2304.9899999999975</v>
      </c>
      <c r="AX88" s="50">
        <f>AW88+Ulaz!AX88-'Izlaz COGS'!AX88</f>
        <v>2194.6699999999973</v>
      </c>
      <c r="AY88" s="50">
        <f>AX88+Ulaz!AY88-'Izlaz COGS'!AY88</f>
        <v>2084.3499999999972</v>
      </c>
      <c r="AZ88" s="50">
        <f>AY88+Ulaz!AZ88-'Izlaz COGS'!AZ88</f>
        <v>1967.9399999999971</v>
      </c>
      <c r="BA88" s="50">
        <f>AZ88+Ulaz!BA88-'Izlaz COGS'!BA88</f>
        <v>1851.529999999997</v>
      </c>
      <c r="BB88" s="50">
        <f>BA88+Ulaz!BB88-'Izlaz COGS'!BB88</f>
        <v>1735.1199999999969</v>
      </c>
      <c r="BC88" s="50">
        <f>BB88+Ulaz!BC88-'Izlaz COGS'!BC88</f>
        <v>1618.7099999999969</v>
      </c>
    </row>
    <row r="89" spans="1:55" ht="15" customHeight="1" thickBot="1" x14ac:dyDescent="0.35">
      <c r="A89" t="s">
        <v>74</v>
      </c>
      <c r="B89" s="32" t="s">
        <v>90</v>
      </c>
      <c r="C89" s="85">
        <v>39936.620000000003</v>
      </c>
      <c r="D89" s="29"/>
      <c r="E89" s="86"/>
      <c r="F89" s="86"/>
      <c r="G89" s="86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>
        <f>C89+Ulaz!W89-'Izlaz COGS'!W89</f>
        <v>38700.945</v>
      </c>
      <c r="X89" s="50">
        <f>W89+Ulaz!X89-'Izlaz COGS'!X89</f>
        <v>37465.269999999997</v>
      </c>
      <c r="Y89" s="50">
        <f>X89+Ulaz!Y89-'Izlaz COGS'!Y89</f>
        <v>36170.7575</v>
      </c>
      <c r="Z89" s="50">
        <f>Y89+Ulaz!Z89-'Izlaz COGS'!Z89</f>
        <v>34876.245000000003</v>
      </c>
      <c r="AA89" s="50">
        <f>Z89+Ulaz!AA89-'Izlaz COGS'!AA89</f>
        <v>48581.732500000006</v>
      </c>
      <c r="AB89" s="50">
        <f>AA89+Ulaz!AB89-'Izlaz COGS'!AB89</f>
        <v>47028.320000000007</v>
      </c>
      <c r="AC89" s="50">
        <f>AB89+Ulaz!AC89-'Izlaz COGS'!AC89</f>
        <v>45474.907500000008</v>
      </c>
      <c r="AD89" s="50">
        <f>AC89+Ulaz!AD89-'Izlaz COGS'!AD89</f>
        <v>44180.395000000011</v>
      </c>
      <c r="AE89" s="50">
        <f>AD89+Ulaz!AE89-'Izlaz COGS'!AE89</f>
        <v>42885.882500000014</v>
      </c>
      <c r="AF89" s="50">
        <f>AE89+Ulaz!AF89-'Izlaz COGS'!AF89</f>
        <v>41591.370000000017</v>
      </c>
      <c r="AG89" s="50">
        <f>AF89+Ulaz!AG89-'Izlaz COGS'!AG89</f>
        <v>40296.85750000002</v>
      </c>
      <c r="AH89" s="50">
        <f>AG89+Ulaz!AH89-'Izlaz COGS'!AH89</f>
        <v>39002.345000000023</v>
      </c>
      <c r="AI89" s="50">
        <f>AH89+Ulaz!AI89-'Izlaz COGS'!AI89</f>
        <v>37707.832500000026</v>
      </c>
      <c r="AJ89" s="50">
        <f>AI89+Ulaz!AJ89-'Izlaz COGS'!AJ89</f>
        <v>36413.320000000029</v>
      </c>
      <c r="AK89" s="50">
        <f>AJ89+Ulaz!AK89-'Izlaz COGS'!AK89</f>
        <v>35118.807500000032</v>
      </c>
      <c r="AL89" s="50">
        <f>AK89+Ulaz!AL89-'Izlaz COGS'!AL89</f>
        <v>48824.295000000035</v>
      </c>
      <c r="AM89" s="50">
        <f>AL89+Ulaz!AM89-'Izlaz COGS'!AM89</f>
        <v>47064.932500000032</v>
      </c>
      <c r="AN89" s="50">
        <f>AM89+Ulaz!AN89-'Izlaz COGS'!AN89</f>
        <v>45305.570000000029</v>
      </c>
      <c r="AO89" s="50">
        <f>AN89+Ulaz!AO89-'Izlaz COGS'!AO89</f>
        <v>43546.207500000026</v>
      </c>
      <c r="AP89" s="50">
        <f>AO89+Ulaz!AP89-'Izlaz COGS'!AP89</f>
        <v>41786.845000000023</v>
      </c>
      <c r="AQ89" s="50">
        <f>AP89+Ulaz!AQ89-'Izlaz COGS'!AQ89</f>
        <v>40362.882500000022</v>
      </c>
      <c r="AR89" s="50">
        <f>AQ89+Ulaz!AR89-'Izlaz COGS'!AR89</f>
        <v>38938.92000000002</v>
      </c>
      <c r="AS89" s="50">
        <f>AR89+Ulaz!AS89-'Izlaz COGS'!AS89</f>
        <v>37514.957500000019</v>
      </c>
      <c r="AT89" s="50">
        <f>AS89+Ulaz!AT89-'Izlaz COGS'!AT89</f>
        <v>36090.995000000017</v>
      </c>
      <c r="AU89" s="50">
        <f>AT89+Ulaz!AU89-'Izlaz COGS'!AU89</f>
        <v>53998.595000000016</v>
      </c>
      <c r="AV89" s="50">
        <f>AU89+Ulaz!AV89-'Izlaz COGS'!AV89</f>
        <v>51906.195000000014</v>
      </c>
      <c r="AW89" s="50">
        <f>AV89+Ulaz!AW89-'Izlaz COGS'!AW89</f>
        <v>49813.795000000013</v>
      </c>
      <c r="AX89" s="50">
        <f>AW89+Ulaz!AX89-'Izlaz COGS'!AX89</f>
        <v>47721.395000000011</v>
      </c>
      <c r="AY89" s="50">
        <f>AX89+Ulaz!AY89-'Izlaz COGS'!AY89</f>
        <v>45628.99500000001</v>
      </c>
      <c r="AZ89" s="50">
        <f>AY89+Ulaz!AZ89-'Izlaz COGS'!AZ89</f>
        <v>43421.257500000007</v>
      </c>
      <c r="BA89" s="50">
        <f>AZ89+Ulaz!BA89-'Izlaz COGS'!BA89</f>
        <v>41213.520000000004</v>
      </c>
      <c r="BB89" s="50">
        <f>BA89+Ulaz!BB89-'Izlaz COGS'!BB89</f>
        <v>39005.782500000001</v>
      </c>
      <c r="BC89" s="50">
        <f>BB89+Ulaz!BC89-'Izlaz COGS'!BC89</f>
        <v>36798.044999999998</v>
      </c>
    </row>
    <row r="90" spans="1:55" ht="15" customHeight="1" thickBot="1" x14ac:dyDescent="0.35">
      <c r="A90" t="s">
        <v>74</v>
      </c>
      <c r="B90" s="32" t="s">
        <v>91</v>
      </c>
      <c r="C90" s="85">
        <v>4400.1099999999997</v>
      </c>
      <c r="D90" s="29"/>
      <c r="E90" s="86"/>
      <c r="F90" s="86"/>
      <c r="G90" s="86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>
        <f>C90+Ulaz!W90-'Izlaz COGS'!W90</f>
        <v>3861.91</v>
      </c>
      <c r="X90" s="50">
        <f>W90+Ulaz!X90-'Izlaz COGS'!X90</f>
        <v>3323.71</v>
      </c>
      <c r="Y90" s="50">
        <f>X90+Ulaz!Y90-'Izlaz COGS'!Y90</f>
        <v>2759.88</v>
      </c>
      <c r="Z90" s="50">
        <f>Y90+Ulaz!Z90-'Izlaz COGS'!Z90</f>
        <v>2196.0500000000002</v>
      </c>
      <c r="AA90" s="50">
        <f>Z90+Ulaz!AA90-'Izlaz COGS'!AA90</f>
        <v>1632.2200000000003</v>
      </c>
      <c r="AB90" s="50">
        <f>AA90+Ulaz!AB90-'Izlaz COGS'!AB90</f>
        <v>955.63000000000022</v>
      </c>
      <c r="AC90" s="50">
        <f>AB90+Ulaz!AC90-'Izlaz COGS'!AC90</f>
        <v>279.04000000000019</v>
      </c>
      <c r="AD90" s="50">
        <f>AC90+Ulaz!AD90-'Izlaz COGS'!AD90</f>
        <v>3615.21</v>
      </c>
      <c r="AE90" s="50">
        <f>AD90+Ulaz!AE90-'Izlaz COGS'!AE90</f>
        <v>3051.38</v>
      </c>
      <c r="AF90" s="50">
        <f>AE90+Ulaz!AF90-'Izlaz COGS'!AF90</f>
        <v>2487.5500000000002</v>
      </c>
      <c r="AG90" s="50">
        <f>AF90+Ulaz!AG90-'Izlaz COGS'!AG90</f>
        <v>1923.7200000000003</v>
      </c>
      <c r="AH90" s="50">
        <f>AG90+Ulaz!AH90-'Izlaz COGS'!AH90</f>
        <v>1359.8900000000003</v>
      </c>
      <c r="AI90" s="50">
        <f>AH90+Ulaz!AI90-'Izlaz COGS'!AI90</f>
        <v>796.06000000000029</v>
      </c>
      <c r="AJ90" s="50">
        <f>AI90+Ulaz!AJ90-'Izlaz COGS'!AJ90</f>
        <v>3157.7700000000004</v>
      </c>
      <c r="AK90" s="50">
        <f>AJ90+Ulaz!AK90-'Izlaz COGS'!AK90</f>
        <v>2593.9400000000005</v>
      </c>
      <c r="AL90" s="50">
        <f>AK90+Ulaz!AL90-'Izlaz COGS'!AL90</f>
        <v>2030.1100000000006</v>
      </c>
      <c r="AM90" s="50">
        <f>AL90+Ulaz!AM90-'Izlaz COGS'!AM90</f>
        <v>1263.8200000000006</v>
      </c>
      <c r="AN90" s="50">
        <f>AM90+Ulaz!AN90-'Izlaz COGS'!AN90</f>
        <v>497.53000000000065</v>
      </c>
      <c r="AO90" s="50">
        <f>AN90+Ulaz!AO90-'Izlaz COGS'!AO90</f>
        <v>-268.75999999999931</v>
      </c>
      <c r="AP90" s="50">
        <f>AO90+Ulaz!AP90-'Izlaz COGS'!AP90</f>
        <v>2941.0300000000007</v>
      </c>
      <c r="AQ90" s="50">
        <f>AP90+Ulaz!AQ90-'Izlaz COGS'!AQ90</f>
        <v>2320.8200000000006</v>
      </c>
      <c r="AR90" s="50">
        <f>AQ90+Ulaz!AR90-'Izlaz COGS'!AR90</f>
        <v>1700.6100000000006</v>
      </c>
      <c r="AS90" s="50">
        <f>AR90+Ulaz!AS90-'Izlaz COGS'!AS90</f>
        <v>1080.4000000000005</v>
      </c>
      <c r="AT90" s="50">
        <f>AS90+Ulaz!AT90-'Izlaz COGS'!AT90</f>
        <v>460.19000000000051</v>
      </c>
      <c r="AU90" s="50">
        <f>AT90+Ulaz!AU90-'Izlaz COGS'!AU90</f>
        <v>-451.15999999999951</v>
      </c>
      <c r="AV90" s="50">
        <f>AU90+Ulaz!AV90-'Izlaz COGS'!AV90</f>
        <v>3366.23</v>
      </c>
      <c r="AW90" s="50">
        <f>AV90+Ulaz!AW90-'Izlaz COGS'!AW90</f>
        <v>2454.88</v>
      </c>
      <c r="AX90" s="50">
        <f>AW90+Ulaz!AX90-'Izlaz COGS'!AX90</f>
        <v>1543.5300000000002</v>
      </c>
      <c r="AY90" s="50">
        <f>AX90+Ulaz!AY90-'Izlaz COGS'!AY90</f>
        <v>632.18000000000018</v>
      </c>
      <c r="AZ90" s="50">
        <f>AY90+Ulaz!AZ90-'Izlaz COGS'!AZ90</f>
        <v>-329.39999999999986</v>
      </c>
      <c r="BA90" s="50">
        <f>AZ90+Ulaz!BA90-'Izlaz COGS'!BA90</f>
        <v>-1290.98</v>
      </c>
      <c r="BB90" s="50">
        <f>BA90+Ulaz!BB90-'Izlaz COGS'!BB90</f>
        <v>4255.4600000000009</v>
      </c>
      <c r="BC90" s="50">
        <f>BB90+Ulaz!BC90-'Izlaz COGS'!BC90</f>
        <v>3293.880000000001</v>
      </c>
    </row>
    <row r="91" spans="1:55" ht="15" customHeight="1" thickBot="1" x14ac:dyDescent="0.35">
      <c r="A91" t="s">
        <v>74</v>
      </c>
      <c r="B91" s="32" t="s">
        <v>92</v>
      </c>
      <c r="C91" s="85">
        <v>196.28</v>
      </c>
      <c r="D91" s="29"/>
      <c r="E91" s="86"/>
      <c r="F91" s="86"/>
      <c r="G91" s="86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>
        <f>C91+Ulaz!W91-'Izlaz COGS'!W91</f>
        <v>196.28</v>
      </c>
      <c r="X91" s="50">
        <f>W91+Ulaz!X91-'Izlaz COGS'!X91</f>
        <v>196.28</v>
      </c>
      <c r="Y91" s="50">
        <f>X91+Ulaz!Y91-'Izlaz COGS'!Y91</f>
        <v>196.28</v>
      </c>
      <c r="Z91" s="50">
        <f>Y91+Ulaz!Z91-'Izlaz COGS'!Z91</f>
        <v>196.28</v>
      </c>
      <c r="AA91" s="50">
        <f>Z91+Ulaz!AA91-'Izlaz COGS'!AA91</f>
        <v>176.28</v>
      </c>
      <c r="AB91" s="50">
        <f>AA91+Ulaz!AB91-'Izlaz COGS'!AB91</f>
        <v>162.94666666666672</v>
      </c>
      <c r="AC91" s="50">
        <f>AB91+Ulaz!AC91-'Izlaz COGS'!AC91</f>
        <v>149.6133333333334</v>
      </c>
      <c r="AD91" s="50">
        <f>AC91+Ulaz!AD91-'Izlaz COGS'!AD91</f>
        <v>136.28000000000009</v>
      </c>
      <c r="AE91" s="50">
        <f>AD91+Ulaz!AE91-'Izlaz COGS'!AE91</f>
        <v>122.94666666666679</v>
      </c>
      <c r="AF91" s="50">
        <f>AE91+Ulaz!AF91-'Izlaz COGS'!AF91</f>
        <v>109.61333333333349</v>
      </c>
      <c r="AG91" s="50">
        <f>AF91+Ulaz!AG91-'Izlaz COGS'!AG91</f>
        <v>96.280000000000186</v>
      </c>
      <c r="AH91" s="50">
        <f>AG91+Ulaz!AH91-'Izlaz COGS'!AH91</f>
        <v>82.946666666666886</v>
      </c>
      <c r="AI91" s="50">
        <f>AH91+Ulaz!AI91-'Izlaz COGS'!AI91</f>
        <v>69.613333333333586</v>
      </c>
      <c r="AJ91" s="50">
        <f>AI91+Ulaz!AJ91-'Izlaz COGS'!AJ91</f>
        <v>56.280000000000285</v>
      </c>
      <c r="AK91" s="50">
        <f>AJ91+Ulaz!AK91-'Izlaz COGS'!AK91</f>
        <v>42.946666666666985</v>
      </c>
      <c r="AL91" s="50">
        <f>AK91+Ulaz!AL91-'Izlaz COGS'!AL91</f>
        <v>29.613333333333685</v>
      </c>
      <c r="AM91" s="50">
        <f>AL91+Ulaz!AM91-'Izlaz COGS'!AM91</f>
        <v>16.280000000000385</v>
      </c>
      <c r="AN91" s="50">
        <f>AM91+Ulaz!AN91-'Izlaz COGS'!AN91</f>
        <v>2.9466666666670847</v>
      </c>
      <c r="AO91" s="50">
        <f>AN91+Ulaz!AO91-'Izlaz COGS'!AO91</f>
        <v>-10.386666666666216</v>
      </c>
      <c r="AP91" s="50">
        <f>AO91+Ulaz!AP91-'Izlaz COGS'!AP91</f>
        <v>-23.719999999999516</v>
      </c>
      <c r="AQ91" s="50">
        <f>AP91+Ulaz!AQ91-'Izlaz COGS'!AQ91</f>
        <v>-37.053333333332816</v>
      </c>
      <c r="AR91" s="50">
        <f>AQ91+Ulaz!AR91-'Izlaz COGS'!AR91</f>
        <v>-50.386666666666116</v>
      </c>
      <c r="AS91" s="50">
        <f>AR91+Ulaz!AS91-'Izlaz COGS'!AS91</f>
        <v>-63.719999999999416</v>
      </c>
      <c r="AT91" s="50">
        <f>AS91+Ulaz!AT91-'Izlaz COGS'!AT91</f>
        <v>-77.053333333332716</v>
      </c>
      <c r="AU91" s="50">
        <f>AT91+Ulaz!AU91-'Izlaz COGS'!AU91</f>
        <v>-90.386666666666017</v>
      </c>
      <c r="AV91" s="50">
        <f>AU91+Ulaz!AV91-'Izlaz COGS'!AV91</f>
        <v>-103.71999999999932</v>
      </c>
      <c r="AW91" s="50">
        <f>AV91+Ulaz!AW91-'Izlaz COGS'!AW91</f>
        <v>-117.05333333333262</v>
      </c>
      <c r="AX91" s="50">
        <f>AW91+Ulaz!AX91-'Izlaz COGS'!AX91</f>
        <v>-130.38666666666592</v>
      </c>
      <c r="AY91" s="50">
        <f>AX91+Ulaz!AY91-'Izlaz COGS'!AY91</f>
        <v>-143.71999999999923</v>
      </c>
      <c r="AZ91" s="50">
        <f>AY91+Ulaz!AZ91-'Izlaz COGS'!AZ91</f>
        <v>-157.05333333333255</v>
      </c>
      <c r="BA91" s="50">
        <f>AZ91+Ulaz!BA91-'Izlaz COGS'!BA91</f>
        <v>-170.38666666666586</v>
      </c>
      <c r="BB91" s="50">
        <f>BA91+Ulaz!BB91-'Izlaz COGS'!BB91</f>
        <v>-183.71999999999917</v>
      </c>
      <c r="BC91" s="50">
        <f>BB91+Ulaz!BC91-'Izlaz COGS'!BC91</f>
        <v>-197.05333333333249</v>
      </c>
    </row>
    <row r="92" spans="1:55" ht="15" customHeight="1" thickBot="1" x14ac:dyDescent="0.35">
      <c r="A92" t="s">
        <v>74</v>
      </c>
      <c r="B92" s="32" t="s">
        <v>68</v>
      </c>
      <c r="C92" s="85">
        <v>0</v>
      </c>
      <c r="D92" s="29"/>
      <c r="E92" s="86"/>
      <c r="F92" s="86"/>
      <c r="G92" s="86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>
        <f>C92+Ulaz!W92-'Izlaz COGS'!W92</f>
        <v>-2075.54</v>
      </c>
      <c r="X92" s="50">
        <f>W92+Ulaz!X92-'Izlaz COGS'!X92</f>
        <v>-4151.08</v>
      </c>
      <c r="Y92" s="50">
        <f>X92+Ulaz!Y92-'Izlaz COGS'!Y92</f>
        <v>-6325.45</v>
      </c>
      <c r="Z92" s="50">
        <f>Y92+Ulaz!Z92-'Izlaz COGS'!Z92</f>
        <v>-8499.82</v>
      </c>
      <c r="AA92" s="50">
        <f>Z92+Ulaz!AA92-'Izlaz COGS'!AA92</f>
        <v>-10674.189999999999</v>
      </c>
      <c r="AB92" s="50">
        <f>AA92+Ulaz!AB92-'Izlaz COGS'!AB92</f>
        <v>-13283.429999999998</v>
      </c>
      <c r="AC92" s="50">
        <f>AB92+Ulaz!AC92-'Izlaz COGS'!AC92</f>
        <v>-15892.669999999998</v>
      </c>
      <c r="AD92" s="50">
        <f>AC92+Ulaz!AD92-'Izlaz COGS'!AD92</f>
        <v>-7507.2299999999987</v>
      </c>
      <c r="AE92" s="50">
        <f>AD92+Ulaz!AE92-'Izlaz COGS'!AE92</f>
        <v>-9681.5999999999985</v>
      </c>
      <c r="AF92" s="50">
        <f>AE92+Ulaz!AF92-'Izlaz COGS'!AF92</f>
        <v>-11855.969999999998</v>
      </c>
      <c r="AG92" s="50">
        <f>AF92+Ulaz!AG92-'Izlaz COGS'!AG92</f>
        <v>-14030.339999999997</v>
      </c>
      <c r="AH92" s="50">
        <f>AG92+Ulaz!AH92-'Izlaz COGS'!AH92</f>
        <v>-16204.709999999995</v>
      </c>
      <c r="AI92" s="50">
        <f>AH92+Ulaz!AI92-'Izlaz COGS'!AI92</f>
        <v>-18379.079999999994</v>
      </c>
      <c r="AJ92" s="50">
        <f>AI92+Ulaz!AJ92-'Izlaz COGS'!AJ92</f>
        <v>-9993.6399999999958</v>
      </c>
      <c r="AK92" s="50">
        <f>AJ92+Ulaz!AK92-'Izlaz COGS'!AK92</f>
        <v>-12168.009999999995</v>
      </c>
      <c r="AL92" s="50">
        <f>AK92+Ulaz!AL92-'Izlaz COGS'!AL92</f>
        <v>-14342.379999999994</v>
      </c>
      <c r="AM92" s="50">
        <f>AL92+Ulaz!AM92-'Izlaz COGS'!AM92</f>
        <v>-17297.549999999996</v>
      </c>
      <c r="AN92" s="50">
        <f>AM92+Ulaz!AN92-'Izlaz COGS'!AN92</f>
        <v>-20252.719999999994</v>
      </c>
      <c r="AO92" s="50">
        <f>AN92+Ulaz!AO92-'Izlaz COGS'!AO92</f>
        <v>-23207.889999999992</v>
      </c>
      <c r="AP92" s="50">
        <f>AO92+Ulaz!AP92-'Izlaz COGS'!AP92</f>
        <v>-4163.0599999999922</v>
      </c>
      <c r="AQ92" s="50">
        <f>AP92+Ulaz!AQ92-'Izlaz COGS'!AQ92</f>
        <v>-6554.8699999999917</v>
      </c>
      <c r="AR92" s="50">
        <f>AQ92+Ulaz!AR92-'Izlaz COGS'!AR92</f>
        <v>-8946.6799999999912</v>
      </c>
      <c r="AS92" s="50">
        <f>AR92+Ulaz!AS92-'Izlaz COGS'!AS92</f>
        <v>-11338.489999999991</v>
      </c>
      <c r="AT92" s="50">
        <f>AS92+Ulaz!AT92-'Izlaz COGS'!AT92</f>
        <v>-13730.29999999999</v>
      </c>
      <c r="AU92" s="50">
        <f>AT92+Ulaz!AU92-'Izlaz COGS'!AU92</f>
        <v>-17244.869999999992</v>
      </c>
      <c r="AV92" s="50">
        <f>AU92+Ulaz!AV92-'Izlaz COGS'!AV92</f>
        <v>-1759.4399999999919</v>
      </c>
      <c r="AW92" s="50">
        <f>AV92+Ulaz!AW92-'Izlaz COGS'!AW92</f>
        <v>-5274.009999999992</v>
      </c>
      <c r="AX92" s="50">
        <f>AW92+Ulaz!AX92-'Izlaz COGS'!AX92</f>
        <v>-8788.5799999999927</v>
      </c>
      <c r="AY92" s="50">
        <f>AX92+Ulaz!AY92-'Izlaz COGS'!AY92</f>
        <v>-12303.149999999992</v>
      </c>
      <c r="AZ92" s="50">
        <f>AY92+Ulaz!AZ92-'Izlaz COGS'!AZ92</f>
        <v>-16011.439999999991</v>
      </c>
      <c r="BA92" s="50">
        <f>AZ92+Ulaz!BA92-'Izlaz COGS'!BA92</f>
        <v>-19719.729999999992</v>
      </c>
      <c r="BB92" s="50">
        <f>BA92+Ulaz!BB92-'Izlaz COGS'!BB92</f>
        <v>62.740000000006148</v>
      </c>
      <c r="BC92" s="50">
        <f>BB92+Ulaz!BC92-'Izlaz COGS'!BC92</f>
        <v>-3645.5499999999938</v>
      </c>
    </row>
    <row r="93" spans="1:55" ht="15" customHeight="1" thickBot="1" x14ac:dyDescent="0.35">
      <c r="A93" t="s">
        <v>74</v>
      </c>
      <c r="B93" s="32" t="s">
        <v>93</v>
      </c>
      <c r="C93" s="85">
        <v>386.71</v>
      </c>
      <c r="D93" s="29"/>
      <c r="E93" s="86"/>
      <c r="F93" s="86"/>
      <c r="G93" s="86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>
        <f>C93+Ulaz!W93-'Izlaz COGS'!W93</f>
        <v>386.71</v>
      </c>
      <c r="X93" s="50">
        <f>W93+Ulaz!X93-'Izlaz COGS'!X93</f>
        <v>386.71</v>
      </c>
      <c r="Y93" s="50">
        <f>X93+Ulaz!Y93-'Izlaz COGS'!Y93</f>
        <v>386.71</v>
      </c>
      <c r="Z93" s="50">
        <f>Y93+Ulaz!Z93-'Izlaz COGS'!Z93</f>
        <v>386.71</v>
      </c>
      <c r="AA93" s="50">
        <f>Z93+Ulaz!AA93-'Izlaz COGS'!AA93</f>
        <v>366.71</v>
      </c>
      <c r="AB93" s="50">
        <f>AA93+Ulaz!AB93-'Izlaz COGS'!AB93</f>
        <v>353.37666666666667</v>
      </c>
      <c r="AC93" s="50">
        <f>AB93+Ulaz!AC93-'Izlaz COGS'!AC93</f>
        <v>340.04333333333335</v>
      </c>
      <c r="AD93" s="50">
        <f>AC93+Ulaz!AD93-'Izlaz COGS'!AD93</f>
        <v>326.71000000000004</v>
      </c>
      <c r="AE93" s="50">
        <f>AD93+Ulaz!AE93-'Izlaz COGS'!AE93</f>
        <v>313.37666666666672</v>
      </c>
      <c r="AF93" s="50">
        <f>AE93+Ulaz!AF93-'Izlaz COGS'!AF93</f>
        <v>300.04333333333341</v>
      </c>
      <c r="AG93" s="50">
        <f>AF93+Ulaz!AG93-'Izlaz COGS'!AG93</f>
        <v>286.71000000000009</v>
      </c>
      <c r="AH93" s="50">
        <f>AG93+Ulaz!AH93-'Izlaz COGS'!AH93</f>
        <v>273.37666666666678</v>
      </c>
      <c r="AI93" s="50">
        <f>AH93+Ulaz!AI93-'Izlaz COGS'!AI93</f>
        <v>260.04333333333346</v>
      </c>
      <c r="AJ93" s="50">
        <f>AI93+Ulaz!AJ93-'Izlaz COGS'!AJ93</f>
        <v>246.71000000000015</v>
      </c>
      <c r="AK93" s="50">
        <f>AJ93+Ulaz!AK93-'Izlaz COGS'!AK93</f>
        <v>233.37666666666684</v>
      </c>
      <c r="AL93" s="50">
        <f>AK93+Ulaz!AL93-'Izlaz COGS'!AL93</f>
        <v>220.04333333333352</v>
      </c>
      <c r="AM93" s="50">
        <f>AL93+Ulaz!AM93-'Izlaz COGS'!AM93</f>
        <v>206.71000000000021</v>
      </c>
      <c r="AN93" s="50">
        <f>AM93+Ulaz!AN93-'Izlaz COGS'!AN93</f>
        <v>193.37666666666689</v>
      </c>
      <c r="AO93" s="50">
        <f>AN93+Ulaz!AO93-'Izlaz COGS'!AO93</f>
        <v>180.04333333333358</v>
      </c>
      <c r="AP93" s="50">
        <f>AO93+Ulaz!AP93-'Izlaz COGS'!AP93</f>
        <v>166.71000000000026</v>
      </c>
      <c r="AQ93" s="50">
        <f>AP93+Ulaz!AQ93-'Izlaz COGS'!AQ93</f>
        <v>153.37666666666695</v>
      </c>
      <c r="AR93" s="50">
        <f>AQ93+Ulaz!AR93-'Izlaz COGS'!AR93</f>
        <v>140.04333333333363</v>
      </c>
      <c r="AS93" s="50">
        <f>AR93+Ulaz!AS93-'Izlaz COGS'!AS93</f>
        <v>126.71000000000033</v>
      </c>
      <c r="AT93" s="50">
        <f>AS93+Ulaz!AT93-'Izlaz COGS'!AT93</f>
        <v>113.37666666666703</v>
      </c>
      <c r="AU93" s="50">
        <f>AT93+Ulaz!AU93-'Izlaz COGS'!AU93</f>
        <v>100.04333333333373</v>
      </c>
      <c r="AV93" s="50">
        <f>AU93+Ulaz!AV93-'Izlaz COGS'!AV93</f>
        <v>86.710000000000434</v>
      </c>
      <c r="AW93" s="50">
        <f>AV93+Ulaz!AW93-'Izlaz COGS'!AW93</f>
        <v>73.376666666667134</v>
      </c>
      <c r="AX93" s="50">
        <f>AW93+Ulaz!AX93-'Izlaz COGS'!AX93</f>
        <v>60.043333333333834</v>
      </c>
      <c r="AY93" s="50">
        <f>AX93+Ulaz!AY93-'Izlaz COGS'!AY93</f>
        <v>46.710000000000534</v>
      </c>
      <c r="AZ93" s="50">
        <f>AY93+Ulaz!AZ93-'Izlaz COGS'!AZ93</f>
        <v>33.376666666667234</v>
      </c>
      <c r="BA93" s="50">
        <f>AZ93+Ulaz!BA93-'Izlaz COGS'!BA93</f>
        <v>20.043333333333933</v>
      </c>
      <c r="BB93" s="50">
        <f>BA93+Ulaz!BB93-'Izlaz COGS'!BB93</f>
        <v>6.7100000000006332</v>
      </c>
      <c r="BC93" s="50">
        <f>BB93+Ulaz!BC93-'Izlaz COGS'!BC93</f>
        <v>-6.6233333333326669</v>
      </c>
    </row>
    <row r="94" spans="1:55" ht="15" customHeight="1" thickBot="1" x14ac:dyDescent="0.35">
      <c r="A94" t="s">
        <v>74</v>
      </c>
      <c r="B94" s="32" t="s">
        <v>94</v>
      </c>
      <c r="C94" s="85">
        <v>1313.92</v>
      </c>
      <c r="D94" s="29"/>
      <c r="E94" s="86"/>
      <c r="F94" s="86"/>
      <c r="G94" s="86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>
        <f>C94+Ulaz!W94-'Izlaz COGS'!W94</f>
        <v>1313.92</v>
      </c>
      <c r="X94" s="50">
        <f>W94+Ulaz!X94-'Izlaz COGS'!X94</f>
        <v>1313.92</v>
      </c>
      <c r="Y94" s="50">
        <f>X94+Ulaz!Y94-'Izlaz COGS'!Y94</f>
        <v>1313.92</v>
      </c>
      <c r="Z94" s="50">
        <f>Y94+Ulaz!Z94-'Izlaz COGS'!Z94</f>
        <v>1313.92</v>
      </c>
      <c r="AA94" s="50">
        <f>Z94+Ulaz!AA94-'Izlaz COGS'!AA94</f>
        <v>1293.92</v>
      </c>
      <c r="AB94" s="50">
        <f>AA94+Ulaz!AB94-'Izlaz COGS'!AB94</f>
        <v>1280.5866666666668</v>
      </c>
      <c r="AC94" s="50">
        <f>AB94+Ulaz!AC94-'Izlaz COGS'!AC94</f>
        <v>1267.2533333333336</v>
      </c>
      <c r="AD94" s="50">
        <f>AC94+Ulaz!AD94-'Izlaz COGS'!AD94</f>
        <v>1253.9200000000003</v>
      </c>
      <c r="AE94" s="50">
        <f>AD94+Ulaz!AE94-'Izlaz COGS'!AE94</f>
        <v>1240.586666666667</v>
      </c>
      <c r="AF94" s="50">
        <f>AE94+Ulaz!AF94-'Izlaz COGS'!AF94</f>
        <v>1227.2533333333338</v>
      </c>
      <c r="AG94" s="50">
        <f>AF94+Ulaz!AG94-'Izlaz COGS'!AG94</f>
        <v>1213.9200000000005</v>
      </c>
      <c r="AH94" s="50">
        <f>AG94+Ulaz!AH94-'Izlaz COGS'!AH94</f>
        <v>1200.5866666666673</v>
      </c>
      <c r="AI94" s="50">
        <f>AH94+Ulaz!AI94-'Izlaz COGS'!AI94</f>
        <v>1187.253333333334</v>
      </c>
      <c r="AJ94" s="50">
        <f>AI94+Ulaz!AJ94-'Izlaz COGS'!AJ94</f>
        <v>1173.9200000000008</v>
      </c>
      <c r="AK94" s="50">
        <f>AJ94+Ulaz!AK94-'Izlaz COGS'!AK94</f>
        <v>1160.5866666666675</v>
      </c>
      <c r="AL94" s="50">
        <f>AK94+Ulaz!AL94-'Izlaz COGS'!AL94</f>
        <v>1147.2533333333342</v>
      </c>
      <c r="AM94" s="50">
        <f>AL94+Ulaz!AM94-'Izlaz COGS'!AM94</f>
        <v>1133.920000000001</v>
      </c>
      <c r="AN94" s="50">
        <f>AM94+Ulaz!AN94-'Izlaz COGS'!AN94</f>
        <v>1120.5866666666677</v>
      </c>
      <c r="AO94" s="50">
        <f>AN94+Ulaz!AO94-'Izlaz COGS'!AO94</f>
        <v>1107.2533333333345</v>
      </c>
      <c r="AP94" s="50">
        <f>AO94+Ulaz!AP94-'Izlaz COGS'!AP94</f>
        <v>1093.9200000000012</v>
      </c>
      <c r="AQ94" s="50">
        <f>AP94+Ulaz!AQ94-'Izlaz COGS'!AQ94</f>
        <v>1080.586666666668</v>
      </c>
      <c r="AR94" s="50">
        <f>AQ94+Ulaz!AR94-'Izlaz COGS'!AR94</f>
        <v>1067.2533333333347</v>
      </c>
      <c r="AS94" s="50">
        <f>AR94+Ulaz!AS94-'Izlaz COGS'!AS94</f>
        <v>1053.9200000000014</v>
      </c>
      <c r="AT94" s="50">
        <f>AS94+Ulaz!AT94-'Izlaz COGS'!AT94</f>
        <v>1040.5866666666682</v>
      </c>
      <c r="AU94" s="50">
        <f>AT94+Ulaz!AU94-'Izlaz COGS'!AU94</f>
        <v>1027.2533333333349</v>
      </c>
      <c r="AV94" s="50">
        <f>AU94+Ulaz!AV94-'Izlaz COGS'!AV94</f>
        <v>1013.9200000000017</v>
      </c>
      <c r="AW94" s="50">
        <f>AV94+Ulaz!AW94-'Izlaz COGS'!AW94</f>
        <v>1000.5866666666684</v>
      </c>
      <c r="AX94" s="50">
        <f>AW94+Ulaz!AX94-'Izlaz COGS'!AX94</f>
        <v>987.25333333333515</v>
      </c>
      <c r="AY94" s="50">
        <f>AX94+Ulaz!AY94-'Izlaz COGS'!AY94</f>
        <v>973.92000000000189</v>
      </c>
      <c r="AZ94" s="50">
        <f>AY94+Ulaz!AZ94-'Izlaz COGS'!AZ94</f>
        <v>960.58666666666863</v>
      </c>
      <c r="BA94" s="50">
        <f>AZ94+Ulaz!BA94-'Izlaz COGS'!BA94</f>
        <v>947.25333333333538</v>
      </c>
      <c r="BB94" s="50">
        <f>BA94+Ulaz!BB94-'Izlaz COGS'!BB94</f>
        <v>933.92000000000212</v>
      </c>
      <c r="BC94" s="50">
        <f>BB94+Ulaz!BC94-'Izlaz COGS'!BC94</f>
        <v>920.58666666666886</v>
      </c>
    </row>
    <row r="95" spans="1:55" ht="15" customHeight="1" thickBot="1" x14ac:dyDescent="0.35">
      <c r="A95" t="s">
        <v>74</v>
      </c>
      <c r="B95" s="32" t="s">
        <v>95</v>
      </c>
      <c r="C95" s="85">
        <v>3783.2</v>
      </c>
      <c r="D95" s="29"/>
      <c r="E95" s="86"/>
      <c r="F95" s="86"/>
      <c r="G95" s="86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>
        <f>C95+Ulaz!W95-'Izlaz COGS'!W95</f>
        <v>3783.2</v>
      </c>
      <c r="X95" s="50">
        <f>W95+Ulaz!X95-'Izlaz COGS'!X95</f>
        <v>3783.2</v>
      </c>
      <c r="Y95" s="50">
        <f>X95+Ulaz!Y95-'Izlaz COGS'!Y95</f>
        <v>3783.2</v>
      </c>
      <c r="Z95" s="50">
        <f>Y95+Ulaz!Z95-'Izlaz COGS'!Z95</f>
        <v>3783.2</v>
      </c>
      <c r="AA95" s="50">
        <f>Z95+Ulaz!AA95-'Izlaz COGS'!AA95</f>
        <v>7083.2</v>
      </c>
      <c r="AB95" s="50">
        <f>AA95+Ulaz!AB95-'Izlaz COGS'!AB95</f>
        <v>6833.2</v>
      </c>
      <c r="AC95" s="50">
        <f>AB95+Ulaz!AC95-'Izlaz COGS'!AC95</f>
        <v>6633.2</v>
      </c>
      <c r="AD95" s="50">
        <f>AC95+Ulaz!AD95-'Izlaz COGS'!AD95</f>
        <v>6633.2</v>
      </c>
      <c r="AE95" s="50">
        <f>AD95+Ulaz!AE95-'Izlaz COGS'!AE95</f>
        <v>6433.2</v>
      </c>
      <c r="AF95" s="50">
        <f>AE95+Ulaz!AF95-'Izlaz COGS'!AF95</f>
        <v>6333.2</v>
      </c>
      <c r="AG95" s="50">
        <f>AF95+Ulaz!AG95-'Izlaz COGS'!AG95</f>
        <v>6333.2</v>
      </c>
      <c r="AH95" s="50">
        <f>AG95+Ulaz!AH95-'Izlaz COGS'!AH95</f>
        <v>6333.2</v>
      </c>
      <c r="AI95" s="50">
        <f>AH95+Ulaz!AI95-'Izlaz COGS'!AI95</f>
        <v>6233.2</v>
      </c>
      <c r="AJ95" s="50">
        <f>AI95+Ulaz!AJ95-'Izlaz COGS'!AJ95</f>
        <v>6233.2</v>
      </c>
      <c r="AK95" s="50">
        <f>AJ95+Ulaz!AK95-'Izlaz COGS'!AK95</f>
        <v>6233.2</v>
      </c>
      <c r="AL95" s="50">
        <f>AK95+Ulaz!AL95-'Izlaz COGS'!AL95</f>
        <v>6233.2</v>
      </c>
      <c r="AM95" s="50">
        <f>AL95+Ulaz!AM95-'Izlaz COGS'!AM95</f>
        <v>10483.200000000001</v>
      </c>
      <c r="AN95" s="50">
        <f>AM95+Ulaz!AN95-'Izlaz COGS'!AN95</f>
        <v>10283.200000000001</v>
      </c>
      <c r="AO95" s="50">
        <f>AN95+Ulaz!AO95-'Izlaz COGS'!AO95</f>
        <v>10133.200000000001</v>
      </c>
      <c r="AP95" s="50">
        <f>AO95+Ulaz!AP95-'Izlaz COGS'!AP95</f>
        <v>10013.200000000001</v>
      </c>
      <c r="AQ95" s="50">
        <f>AP95+Ulaz!AQ95-'Izlaz COGS'!AQ95</f>
        <v>10013.200000000001</v>
      </c>
      <c r="AR95" s="50">
        <f>AQ95+Ulaz!AR95-'Izlaz COGS'!AR95</f>
        <v>10013.200000000001</v>
      </c>
      <c r="AS95" s="50">
        <f>AR95+Ulaz!AS95-'Izlaz COGS'!AS95</f>
        <v>10013.200000000001</v>
      </c>
      <c r="AT95" s="50">
        <f>AS95+Ulaz!AT95-'Izlaz COGS'!AT95</f>
        <v>10013.200000000001</v>
      </c>
      <c r="AU95" s="50">
        <f>AT95+Ulaz!AU95-'Izlaz COGS'!AU95</f>
        <v>10013.200000000001</v>
      </c>
      <c r="AV95" s="50">
        <f>AU95+Ulaz!AV95-'Izlaz COGS'!AV95</f>
        <v>10013.200000000001</v>
      </c>
      <c r="AW95" s="50">
        <f>AV95+Ulaz!AW95-'Izlaz COGS'!AW95</f>
        <v>10013.200000000001</v>
      </c>
      <c r="AX95" s="50">
        <f>AW95+Ulaz!AX95-'Izlaz COGS'!AX95</f>
        <v>9813.2000000000007</v>
      </c>
      <c r="AY95" s="50">
        <f>AX95+Ulaz!AY95-'Izlaz COGS'!AY95</f>
        <v>9813.2000000000007</v>
      </c>
      <c r="AZ95" s="50">
        <f>AY95+Ulaz!AZ95-'Izlaz COGS'!AZ95</f>
        <v>9813.2000000000007</v>
      </c>
      <c r="BA95" s="50">
        <f>AZ95+Ulaz!BA95-'Izlaz COGS'!BA95</f>
        <v>9813.2000000000007</v>
      </c>
      <c r="BB95" s="50">
        <f>BA95+Ulaz!BB95-'Izlaz COGS'!BB95</f>
        <v>9813.2000000000007</v>
      </c>
      <c r="BC95" s="50">
        <f>BB95+Ulaz!BC95-'Izlaz COGS'!BC95</f>
        <v>9813.2000000000007</v>
      </c>
    </row>
    <row r="96" spans="1:55" ht="15" customHeight="1" thickBot="1" x14ac:dyDescent="0.35">
      <c r="A96" t="s">
        <v>74</v>
      </c>
      <c r="B96" s="32" t="s">
        <v>96</v>
      </c>
      <c r="C96" s="85">
        <v>3475.53</v>
      </c>
      <c r="D96" s="29"/>
      <c r="E96" s="86"/>
      <c r="F96" s="86"/>
      <c r="G96" s="86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>
        <f>C96+Ulaz!W96-'Izlaz COGS'!W96</f>
        <v>3347.71</v>
      </c>
      <c r="X96" s="50">
        <f>W96+Ulaz!X96-'Izlaz COGS'!X96</f>
        <v>3219.89</v>
      </c>
      <c r="Y96" s="50">
        <f>X96+Ulaz!Y96-'Izlaz COGS'!Y96</f>
        <v>3085.99</v>
      </c>
      <c r="Z96" s="50">
        <f>Y96+Ulaz!Z96-'Izlaz COGS'!Z96</f>
        <v>2952.0899999999997</v>
      </c>
      <c r="AA96" s="50">
        <f>Z96+Ulaz!AA96-'Izlaz COGS'!AA96</f>
        <v>2818.1899999999996</v>
      </c>
      <c r="AB96" s="50">
        <f>AA96+Ulaz!AB96-'Izlaz COGS'!AB96</f>
        <v>2657.5099999999998</v>
      </c>
      <c r="AC96" s="50">
        <f>AB96+Ulaz!AC96-'Izlaz COGS'!AC96</f>
        <v>2496.83</v>
      </c>
      <c r="AD96" s="50">
        <f>AC96+Ulaz!AD96-'Izlaz COGS'!AD96</f>
        <v>2362.9299999999998</v>
      </c>
      <c r="AE96" s="50">
        <f>AD96+Ulaz!AE96-'Izlaz COGS'!AE96</f>
        <v>2229.0299999999997</v>
      </c>
      <c r="AF96" s="50">
        <f>AE96+Ulaz!AF96-'Izlaz COGS'!AF96</f>
        <v>2095.1299999999997</v>
      </c>
      <c r="AG96" s="50">
        <f>AF96+Ulaz!AG96-'Izlaz COGS'!AG96</f>
        <v>1961.2299999999996</v>
      </c>
      <c r="AH96" s="50">
        <f>AG96+Ulaz!AH96-'Izlaz COGS'!AH96</f>
        <v>1827.3299999999995</v>
      </c>
      <c r="AI96" s="50">
        <f>AH96+Ulaz!AI96-'Izlaz COGS'!AI96</f>
        <v>1693.4299999999994</v>
      </c>
      <c r="AJ96" s="50">
        <f>AI96+Ulaz!AJ96-'Izlaz COGS'!AJ96</f>
        <v>1559.5299999999993</v>
      </c>
      <c r="AK96" s="50">
        <f>AJ96+Ulaz!AK96-'Izlaz COGS'!AK96</f>
        <v>1425.6299999999992</v>
      </c>
      <c r="AL96" s="50">
        <f>AK96+Ulaz!AL96-'Izlaz COGS'!AL96</f>
        <v>1291.7299999999991</v>
      </c>
      <c r="AM96" s="50">
        <f>AL96+Ulaz!AM96-'Izlaz COGS'!AM96</f>
        <v>1109.7399999999991</v>
      </c>
      <c r="AN96" s="50">
        <f>AM96+Ulaz!AN96-'Izlaz COGS'!AN96</f>
        <v>927.74999999999909</v>
      </c>
      <c r="AO96" s="50">
        <f>AN96+Ulaz!AO96-'Izlaz COGS'!AO96</f>
        <v>745.75999999999908</v>
      </c>
      <c r="AP96" s="50">
        <f>AO96+Ulaz!AP96-'Izlaz COGS'!AP96</f>
        <v>563.76999999999907</v>
      </c>
      <c r="AQ96" s="50">
        <f>AP96+Ulaz!AQ96-'Izlaz COGS'!AQ96</f>
        <v>416.47999999999911</v>
      </c>
      <c r="AR96" s="50">
        <f>AQ96+Ulaz!AR96-'Izlaz COGS'!AR96</f>
        <v>269.18999999999915</v>
      </c>
      <c r="AS96" s="50">
        <f>AR96+Ulaz!AS96-'Izlaz COGS'!AS96</f>
        <v>121.89999999999915</v>
      </c>
      <c r="AT96" s="50">
        <f>AS96+Ulaz!AT96-'Izlaz COGS'!AT96</f>
        <v>-25.390000000000839</v>
      </c>
      <c r="AU96" s="50">
        <f>AT96+Ulaz!AU96-'Izlaz COGS'!AU96</f>
        <v>-241.83000000000084</v>
      </c>
      <c r="AV96" s="50">
        <f>AU96+Ulaz!AV96-'Izlaz COGS'!AV96</f>
        <v>-458.27000000000083</v>
      </c>
      <c r="AW96" s="50">
        <f>AV96+Ulaz!AW96-'Izlaz COGS'!AW96</f>
        <v>-674.71000000000083</v>
      </c>
      <c r="AX96" s="50">
        <f>AW96+Ulaz!AX96-'Izlaz COGS'!AX96</f>
        <v>-891.15000000000077</v>
      </c>
      <c r="AY96" s="50">
        <f>AX96+Ulaz!AY96-'Izlaz COGS'!AY96</f>
        <v>-1107.5900000000008</v>
      </c>
      <c r="AZ96" s="50">
        <f>AY96+Ulaz!AZ96-'Izlaz COGS'!AZ96</f>
        <v>-1335.9600000000009</v>
      </c>
      <c r="BA96" s="50">
        <f>AZ96+Ulaz!BA96-'Izlaz COGS'!BA96</f>
        <v>-1564.3300000000008</v>
      </c>
      <c r="BB96" s="50">
        <f>BA96+Ulaz!BB96-'Izlaz COGS'!BB96</f>
        <v>-1792.7000000000007</v>
      </c>
      <c r="BC96" s="50">
        <f>BB96+Ulaz!BC96-'Izlaz COGS'!BC96</f>
        <v>-2021.0700000000006</v>
      </c>
    </row>
    <row r="97" spans="1:55" ht="15" customHeight="1" thickBot="1" x14ac:dyDescent="0.35">
      <c r="A97" t="s">
        <v>74</v>
      </c>
      <c r="B97" s="32" t="s">
        <v>61</v>
      </c>
      <c r="C97" s="85">
        <v>5179.05</v>
      </c>
      <c r="D97" s="29"/>
      <c r="E97" s="86"/>
      <c r="F97" s="86"/>
      <c r="G97" s="86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>
        <f>C97+Ulaz!W97-'Izlaz COGS'!W97</f>
        <v>4792.7800000000007</v>
      </c>
      <c r="X97" s="50">
        <f>W97+Ulaz!X97-'Izlaz COGS'!X97</f>
        <v>4406.51</v>
      </c>
      <c r="Y97" s="50">
        <f>X97+Ulaz!Y97-'Izlaz COGS'!Y97</f>
        <v>4001.84</v>
      </c>
      <c r="Z97" s="50">
        <f>Y97+Ulaz!Z97-'Izlaz COGS'!Z97</f>
        <v>3597.17</v>
      </c>
      <c r="AA97" s="50">
        <f>Z97+Ulaz!AA97-'Izlaz COGS'!AA97</f>
        <v>3192.5</v>
      </c>
      <c r="AB97" s="50">
        <f>AA97+Ulaz!AB97-'Izlaz COGS'!AB97</f>
        <v>2706.9</v>
      </c>
      <c r="AC97" s="50">
        <f>AB97+Ulaz!AC97-'Izlaz COGS'!AC97</f>
        <v>2221.3000000000002</v>
      </c>
      <c r="AD97" s="50">
        <f>AC97+Ulaz!AD97-'Izlaz COGS'!AD97</f>
        <v>5916.18</v>
      </c>
      <c r="AE97" s="50">
        <f>AD97+Ulaz!AE97-'Izlaz COGS'!AE97</f>
        <v>5511.51</v>
      </c>
      <c r="AF97" s="50">
        <f>AE97+Ulaz!AF97-'Izlaz COGS'!AF97</f>
        <v>5106.84</v>
      </c>
      <c r="AG97" s="50">
        <f>AF97+Ulaz!AG97-'Izlaz COGS'!AG97</f>
        <v>4702.17</v>
      </c>
      <c r="AH97" s="50">
        <f>AG97+Ulaz!AH97-'Izlaz COGS'!AH97</f>
        <v>4297.5</v>
      </c>
      <c r="AI97" s="50">
        <f>AH97+Ulaz!AI97-'Izlaz COGS'!AI97</f>
        <v>3892.83</v>
      </c>
      <c r="AJ97" s="50">
        <f>AI97+Ulaz!AJ97-'Izlaz COGS'!AJ97</f>
        <v>7587.71</v>
      </c>
      <c r="AK97" s="50">
        <f>AJ97+Ulaz!AK97-'Izlaz COGS'!AK97</f>
        <v>7183.04</v>
      </c>
      <c r="AL97" s="50">
        <f>AK97+Ulaz!AL97-'Izlaz COGS'!AL97</f>
        <v>6778.37</v>
      </c>
      <c r="AM97" s="50">
        <f>AL97+Ulaz!AM97-'Izlaz COGS'!AM97</f>
        <v>6228.3899999999994</v>
      </c>
      <c r="AN97" s="50">
        <f>AM97+Ulaz!AN97-'Izlaz COGS'!AN97</f>
        <v>5678.41</v>
      </c>
      <c r="AO97" s="50">
        <f>AN97+Ulaz!AO97-'Izlaz COGS'!AO97</f>
        <v>5128.43</v>
      </c>
      <c r="AP97" s="50">
        <f>AO97+Ulaz!AP97-'Izlaz COGS'!AP97</f>
        <v>14078.45</v>
      </c>
      <c r="AQ97" s="50">
        <f>AP97+Ulaz!AQ97-'Izlaz COGS'!AQ97</f>
        <v>13633.320000000002</v>
      </c>
      <c r="AR97" s="50">
        <f>AQ97+Ulaz!AR97-'Izlaz COGS'!AR97</f>
        <v>13188.190000000002</v>
      </c>
      <c r="AS97" s="50">
        <f>AR97+Ulaz!AS97-'Izlaz COGS'!AS97</f>
        <v>12743.060000000003</v>
      </c>
      <c r="AT97" s="50">
        <f>AS97+Ulaz!AT97-'Izlaz COGS'!AT97</f>
        <v>12297.930000000004</v>
      </c>
      <c r="AU97" s="50">
        <f>AT97+Ulaz!AU97-'Izlaz COGS'!AU97</f>
        <v>11643.840000000004</v>
      </c>
      <c r="AV97" s="50">
        <f>AU97+Ulaz!AV97-'Izlaz COGS'!AV97</f>
        <v>17616.110000000004</v>
      </c>
      <c r="AW97" s="50">
        <f>AV97+Ulaz!AW97-'Izlaz COGS'!AW97</f>
        <v>16962.020000000004</v>
      </c>
      <c r="AX97" s="50">
        <f>AW97+Ulaz!AX97-'Izlaz COGS'!AX97</f>
        <v>16307.930000000004</v>
      </c>
      <c r="AY97" s="50">
        <f>AX97+Ulaz!AY97-'Izlaz COGS'!AY97</f>
        <v>15653.840000000004</v>
      </c>
      <c r="AZ97" s="50">
        <f>AY97+Ulaz!AZ97-'Izlaz COGS'!AZ97</f>
        <v>14963.700000000004</v>
      </c>
      <c r="BA97" s="50">
        <f>AZ97+Ulaz!BA97-'Izlaz COGS'!BA97</f>
        <v>14273.560000000005</v>
      </c>
      <c r="BB97" s="50">
        <f>BA97+Ulaz!BB97-'Izlaz COGS'!BB97</f>
        <v>22703.060000000005</v>
      </c>
      <c r="BC97" s="50">
        <f>BB97+Ulaz!BC97-'Izlaz COGS'!BC97</f>
        <v>22012.920000000006</v>
      </c>
    </row>
    <row r="98" spans="1:55" ht="15" customHeight="1" thickBot="1" x14ac:dyDescent="0.35">
      <c r="A98" t="s">
        <v>74</v>
      </c>
      <c r="B98" s="32" t="s">
        <v>72</v>
      </c>
      <c r="C98" s="85">
        <v>1364.06</v>
      </c>
      <c r="D98" s="29"/>
      <c r="E98" s="86"/>
      <c r="F98" s="86"/>
      <c r="G98" s="86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>
        <f>C98+Ulaz!W98-'Izlaz COGS'!W98</f>
        <v>865.7829999999999</v>
      </c>
      <c r="X98" s="50">
        <f>W98+Ulaz!X98-'Izlaz COGS'!X98</f>
        <v>367.50599999999991</v>
      </c>
      <c r="Y98" s="50">
        <f>X98+Ulaz!Y98-'Izlaz COGS'!Y98</f>
        <v>-154.49600000000015</v>
      </c>
      <c r="Z98" s="50">
        <f>Y98+Ulaz!Z98-'Izlaz COGS'!Z98</f>
        <v>-676.49800000000027</v>
      </c>
      <c r="AA98" s="50">
        <f>Z98+Ulaz!AA98-'Izlaz COGS'!AA98</f>
        <v>-1198.5000000000005</v>
      </c>
      <c r="AB98" s="50">
        <f>AA98+Ulaz!AB98-'Izlaz COGS'!AB98</f>
        <v>-1824.9050000000007</v>
      </c>
      <c r="AC98" s="50">
        <f>AB98+Ulaz!AC98-'Izlaz COGS'!AC98</f>
        <v>6048.69</v>
      </c>
      <c r="AD98" s="50">
        <f>AC98+Ulaz!AD98-'Izlaz COGS'!AD98</f>
        <v>5526.6879999999992</v>
      </c>
      <c r="AE98" s="50">
        <f>AD98+Ulaz!AE98-'Izlaz COGS'!AE98</f>
        <v>5004.6859999999988</v>
      </c>
      <c r="AF98" s="50">
        <f>AE98+Ulaz!AF98-'Izlaz COGS'!AF98</f>
        <v>4482.6839999999984</v>
      </c>
      <c r="AG98" s="50">
        <f>AF98+Ulaz!AG98-'Izlaz COGS'!AG98</f>
        <v>3960.6819999999984</v>
      </c>
      <c r="AH98" s="50">
        <f>AG98+Ulaz!AH98-'Izlaz COGS'!AH98</f>
        <v>3438.6799999999985</v>
      </c>
      <c r="AI98" s="50">
        <f>AH98+Ulaz!AI98-'Izlaz COGS'!AI98</f>
        <v>2916.6779999999985</v>
      </c>
      <c r="AJ98" s="50">
        <f>AI98+Ulaz!AJ98-'Izlaz COGS'!AJ98</f>
        <v>2394.6759999999986</v>
      </c>
      <c r="AK98" s="50">
        <f>AJ98+Ulaz!AK98-'Izlaz COGS'!AK98</f>
        <v>1872.6739999999986</v>
      </c>
      <c r="AL98" s="50">
        <f>AK98+Ulaz!AL98-'Izlaz COGS'!AL98</f>
        <v>5350.6719999999987</v>
      </c>
      <c r="AM98" s="50">
        <f>AL98+Ulaz!AM98-'Izlaz COGS'!AM98</f>
        <v>4641.2229999999981</v>
      </c>
      <c r="AN98" s="50">
        <f>AM98+Ulaz!AN98-'Izlaz COGS'!AN98</f>
        <v>3931.7739999999981</v>
      </c>
      <c r="AO98" s="50">
        <f>AN98+Ulaz!AO98-'Izlaz COGS'!AO98</f>
        <v>3222.324999999998</v>
      </c>
      <c r="AP98" s="50">
        <f>AO98+Ulaz!AP98-'Izlaz COGS'!AP98</f>
        <v>2512.8759999999979</v>
      </c>
      <c r="AQ98" s="50">
        <f>AP98+Ulaz!AQ98-'Izlaz COGS'!AQ98</f>
        <v>1938.6659999999979</v>
      </c>
      <c r="AR98" s="50">
        <f>AQ98+Ulaz!AR98-'Izlaz COGS'!AR98</f>
        <v>1364.4559999999979</v>
      </c>
      <c r="AS98" s="50">
        <f>AR98+Ulaz!AS98-'Izlaz COGS'!AS98</f>
        <v>790.24599999999782</v>
      </c>
      <c r="AT98" s="50">
        <f>AS98+Ulaz!AT98-'Izlaz COGS'!AT98</f>
        <v>6716.0359999999973</v>
      </c>
      <c r="AU98" s="50">
        <f>AT98+Ulaz!AU98-'Izlaz COGS'!AU98</f>
        <v>5872.2839999999978</v>
      </c>
      <c r="AV98" s="50">
        <f>AU98+Ulaz!AV98-'Izlaz COGS'!AV98</f>
        <v>5028.5319999999974</v>
      </c>
      <c r="AW98" s="50">
        <f>AV98+Ulaz!AW98-'Izlaz COGS'!AW98</f>
        <v>4184.779999999997</v>
      </c>
      <c r="AX98" s="50">
        <f>AW98+Ulaz!AX98-'Izlaz COGS'!AX98</f>
        <v>9672.2879999999968</v>
      </c>
      <c r="AY98" s="50">
        <f>AX98+Ulaz!AY98-'Izlaz COGS'!AY98</f>
        <v>8828.5359999999964</v>
      </c>
      <c r="AZ98" s="50">
        <f>AY98+Ulaz!AZ98-'Izlaz COGS'!AZ98</f>
        <v>7938.2699999999968</v>
      </c>
      <c r="BA98" s="50">
        <f>AZ98+Ulaz!BA98-'Izlaz COGS'!BA98</f>
        <v>7048.0039999999972</v>
      </c>
      <c r="BB98" s="50">
        <f>BA98+Ulaz!BB98-'Izlaz COGS'!BB98</f>
        <v>6157.7379999999976</v>
      </c>
      <c r="BC98" s="50">
        <f>BB98+Ulaz!BC98-'Izlaz COGS'!BC98</f>
        <v>5267.4719999999979</v>
      </c>
    </row>
    <row r="99" spans="1:55" ht="15" customHeight="1" thickBot="1" x14ac:dyDescent="0.35">
      <c r="A99" t="s">
        <v>97</v>
      </c>
      <c r="B99" s="32" t="s">
        <v>98</v>
      </c>
      <c r="C99" s="85">
        <v>288280.76</v>
      </c>
      <c r="D99" s="29"/>
      <c r="E99" s="86"/>
      <c r="F99" s="86"/>
      <c r="G99" s="86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>
        <f>C99+Ulaz!W99-'Izlaz COGS'!W99</f>
        <v>305362.168068</v>
      </c>
      <c r="X99" s="50">
        <f>W99+Ulaz!X99-'Izlaz COGS'!X99</f>
        <v>353443.57613599999</v>
      </c>
      <c r="Y99" s="50">
        <f>X99+Ulaz!Y99-'Izlaz COGS'!Y99</f>
        <v>334671.719124</v>
      </c>
      <c r="Z99" s="50">
        <f>Y99+Ulaz!Z99-'Izlaz COGS'!Z99</f>
        <v>385899.862112</v>
      </c>
      <c r="AA99" s="50">
        <f>Z99+Ulaz!AA99-'Izlaz COGS'!AA99</f>
        <v>367128.00510000001</v>
      </c>
      <c r="AB99" s="50">
        <f>AA99+Ulaz!AB99-'Izlaz COGS'!AB99</f>
        <v>344601.76910999999</v>
      </c>
      <c r="AC99" s="50">
        <f>AB99+Ulaz!AC99-'Izlaz COGS'!AC99</f>
        <v>362075.53311999998</v>
      </c>
      <c r="AD99" s="50">
        <f>AC99+Ulaz!AD99-'Izlaz COGS'!AD99</f>
        <v>343303.67610799999</v>
      </c>
      <c r="AE99" s="50">
        <f>AD99+Ulaz!AE99-'Izlaz COGS'!AE99</f>
        <v>324531.81909599999</v>
      </c>
      <c r="AF99" s="50">
        <f>AE99+Ulaz!AF99-'Izlaz COGS'!AF99</f>
        <v>345759.962084</v>
      </c>
      <c r="AG99" s="50">
        <f>AF99+Ulaz!AG99-'Izlaz COGS'!AG99</f>
        <v>326988.10507200001</v>
      </c>
      <c r="AH99" s="50">
        <f>AG99+Ulaz!AH99-'Izlaz COGS'!AH99</f>
        <v>338216.24806000001</v>
      </c>
      <c r="AI99" s="50">
        <f>AH99+Ulaz!AI99-'Izlaz COGS'!AI99</f>
        <v>319444.39104800002</v>
      </c>
      <c r="AJ99" s="50">
        <f>AI99+Ulaz!AJ99-'Izlaz COGS'!AJ99</f>
        <v>300672.53403600003</v>
      </c>
      <c r="AK99" s="50">
        <f>AJ99+Ulaz!AK99-'Izlaz COGS'!AK99</f>
        <v>281900.67702400003</v>
      </c>
      <c r="AL99" s="50">
        <f>AK99+Ulaz!AL99-'Izlaz COGS'!AL99</f>
        <v>353128.82001200004</v>
      </c>
      <c r="AM99" s="50">
        <f>AL99+Ulaz!AM99-'Izlaz COGS'!AM99</f>
        <v>327616.15624200006</v>
      </c>
      <c r="AN99" s="50">
        <f>AM99+Ulaz!AN99-'Izlaz COGS'!AN99</f>
        <v>301238.65641200007</v>
      </c>
      <c r="AO99" s="50">
        <f>AN99+Ulaz!AO99-'Izlaz COGS'!AO99</f>
        <v>344861.15658200008</v>
      </c>
      <c r="AP99" s="50">
        <f>AO99+Ulaz!AP99-'Izlaz COGS'!AP99</f>
        <v>309861.15658200008</v>
      </c>
      <c r="AQ99" s="50">
        <f>AP99+Ulaz!AQ99-'Izlaz COGS'!AQ99</f>
        <v>353512.14893000008</v>
      </c>
      <c r="AR99" s="50">
        <f>AQ99+Ulaz!AR99-'Izlaz COGS'!AR99</f>
        <v>332163.14127800008</v>
      </c>
      <c r="AS99" s="50">
        <f>AR99+Ulaz!AS99-'Izlaz COGS'!AS99</f>
        <v>380814.13362600008</v>
      </c>
      <c r="AT99" s="50">
        <f>AS99+Ulaz!AT99-'Izlaz COGS'!AT99</f>
        <v>359465.12597400008</v>
      </c>
      <c r="AU99" s="50">
        <f>AT99+Ulaz!AU99-'Izlaz COGS'!AU99</f>
        <v>418094.43198200007</v>
      </c>
      <c r="AV99" s="50">
        <f>AU99+Ulaz!AV99-'Izlaz COGS'!AV99</f>
        <v>386723.73799000005</v>
      </c>
      <c r="AW99" s="50">
        <f>AV99+Ulaz!AW99-'Izlaz COGS'!AW99</f>
        <v>425353.04399800004</v>
      </c>
      <c r="AX99" s="50">
        <f>AW99+Ulaz!AX99-'Izlaz COGS'!AX99</f>
        <v>377353.04399800004</v>
      </c>
      <c r="AY99" s="50">
        <f>AX99+Ulaz!AY99-'Izlaz COGS'!AY99</f>
        <v>435982.35000600002</v>
      </c>
      <c r="AZ99" s="50">
        <f>AY99+Ulaz!AZ99-'Izlaz COGS'!AZ99</f>
        <v>402882.56233600003</v>
      </c>
      <c r="BA99" s="50">
        <f>AZ99+Ulaz!BA99-'Izlaz COGS'!BA99</f>
        <v>439782.77466600004</v>
      </c>
      <c r="BB99" s="50">
        <f>BA99+Ulaz!BB99-'Izlaz COGS'!BB99</f>
        <v>406682.98699600005</v>
      </c>
      <c r="BC99" s="50">
        <f>BB99+Ulaz!BC99-'Izlaz COGS'!BC99</f>
        <v>373583.19932600006</v>
      </c>
    </row>
    <row r="100" spans="1:55" ht="15" customHeight="1" thickBot="1" x14ac:dyDescent="0.35">
      <c r="A100" t="s">
        <v>97</v>
      </c>
      <c r="B100" s="32" t="s">
        <v>99</v>
      </c>
      <c r="C100" s="85">
        <v>65307.58</v>
      </c>
      <c r="D100" s="29"/>
      <c r="E100" s="86"/>
      <c r="F100" s="86"/>
      <c r="G100" s="86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>
        <f>C100+Ulaz!W100-'Izlaz COGS'!W100</f>
        <v>79534.95</v>
      </c>
      <c r="X100" s="50">
        <f>W100+Ulaz!X100-'Izlaz COGS'!X100</f>
        <v>76762.319999999992</v>
      </c>
      <c r="Y100" s="50">
        <f>X100+Ulaz!Y100-'Izlaz COGS'!Y100</f>
        <v>73857.659999999989</v>
      </c>
      <c r="Z100" s="50">
        <f>Y100+Ulaz!Z100-'Izlaz COGS'!Z100</f>
        <v>70952.999999999985</v>
      </c>
      <c r="AA100" s="50">
        <f>Z100+Ulaz!AA100-'Izlaz COGS'!AA100</f>
        <v>83048.339999999982</v>
      </c>
      <c r="AB100" s="50">
        <f>AA100+Ulaz!AB100-'Izlaz COGS'!AB100</f>
        <v>79562.749999999985</v>
      </c>
      <c r="AC100" s="50">
        <f>AB100+Ulaz!AC100-'Izlaz COGS'!AC100</f>
        <v>76077.159999999989</v>
      </c>
      <c r="AD100" s="50">
        <f>AC100+Ulaz!AD100-'Izlaz COGS'!AD100</f>
        <v>73172.499999999985</v>
      </c>
      <c r="AE100" s="50">
        <f>AD100+Ulaz!AE100-'Izlaz COGS'!AE100</f>
        <v>80779.069999999978</v>
      </c>
      <c r="AF100" s="50">
        <f>AE100+Ulaz!AF100-'Izlaz COGS'!AF100</f>
        <v>77874.409999999974</v>
      </c>
      <c r="AG100" s="50">
        <f>AF100+Ulaz!AG100-'Izlaz COGS'!AG100</f>
        <v>74969.749999999971</v>
      </c>
      <c r="AH100" s="50">
        <f>AG100+Ulaz!AH100-'Izlaz COGS'!AH100</f>
        <v>72065.089999999967</v>
      </c>
      <c r="AI100" s="50">
        <f>AH100+Ulaz!AI100-'Izlaz COGS'!AI100</f>
        <v>79671.65999999996</v>
      </c>
      <c r="AJ100" s="50">
        <f>AI100+Ulaz!AJ100-'Izlaz COGS'!AJ100</f>
        <v>76766.999999999956</v>
      </c>
      <c r="AK100" s="50">
        <f>AJ100+Ulaz!AK100-'Izlaz COGS'!AK100</f>
        <v>73862.339999999953</v>
      </c>
      <c r="AL100" s="50">
        <f>AK100+Ulaz!AL100-'Izlaz COGS'!AL100</f>
        <v>70957.679999999949</v>
      </c>
      <c r="AM100" s="50">
        <f>AL100+Ulaz!AM100-'Izlaz COGS'!AM100</f>
        <v>97009.979999999952</v>
      </c>
      <c r="AN100" s="50">
        <f>AM100+Ulaz!AN100-'Izlaz COGS'!AN100</f>
        <v>93062.279999999955</v>
      </c>
      <c r="AO100" s="50">
        <f>AN100+Ulaz!AO100-'Izlaz COGS'!AO100</f>
        <v>89114.579999999958</v>
      </c>
      <c r="AP100" s="50">
        <f>AO100+Ulaz!AP100-'Izlaz COGS'!AP100</f>
        <v>105166.87999999996</v>
      </c>
      <c r="AQ100" s="50">
        <f>AP100+Ulaz!AQ100-'Izlaz COGS'!AQ100</f>
        <v>101971.74999999996</v>
      </c>
      <c r="AR100" s="50">
        <f>AQ100+Ulaz!AR100-'Izlaz COGS'!AR100</f>
        <v>98776.619999999952</v>
      </c>
      <c r="AS100" s="50">
        <f>AR100+Ulaz!AS100-'Izlaz COGS'!AS100</f>
        <v>130581.48999999993</v>
      </c>
      <c r="AT100" s="50">
        <f>AS100+Ulaz!AT100-'Izlaz COGS'!AT100</f>
        <v>127386.35999999993</v>
      </c>
      <c r="AU100" s="50">
        <f>AT100+Ulaz!AU100-'Izlaz COGS'!AU100</f>
        <v>122691.36999999992</v>
      </c>
      <c r="AV100" s="50">
        <f>AU100+Ulaz!AV100-'Izlaz COGS'!AV100</f>
        <v>134986.34999999992</v>
      </c>
      <c r="AW100" s="50">
        <f>AV100+Ulaz!AW100-'Izlaz COGS'!AW100</f>
        <v>130291.35999999991</v>
      </c>
      <c r="AX100" s="50">
        <f>AW100+Ulaz!AX100-'Izlaz COGS'!AX100</f>
        <v>125596.36999999991</v>
      </c>
      <c r="AY100" s="50">
        <f>AX100+Ulaz!AY100-'Izlaz COGS'!AY100</f>
        <v>145901.37999999992</v>
      </c>
      <c r="AZ100" s="50">
        <f>AY100+Ulaz!AZ100-'Izlaz COGS'!AZ100</f>
        <v>140947.60999999993</v>
      </c>
      <c r="BA100" s="50">
        <f>AZ100+Ulaz!BA100-'Izlaz COGS'!BA100</f>
        <v>135993.83999999994</v>
      </c>
      <c r="BB100" s="50">
        <f>BA100+Ulaz!BB100-'Izlaz COGS'!BB100</f>
        <v>131040.06999999993</v>
      </c>
      <c r="BC100" s="50">
        <f>BB100+Ulaz!BC100-'Izlaz COGS'!BC100</f>
        <v>126086.29999999993</v>
      </c>
    </row>
    <row r="101" spans="1:55" ht="15" customHeight="1" thickBot="1" x14ac:dyDescent="0.35">
      <c r="A101" t="s">
        <v>97</v>
      </c>
      <c r="B101" s="32" t="s">
        <v>100</v>
      </c>
      <c r="C101" s="85">
        <v>4925.07</v>
      </c>
      <c r="D101" s="29"/>
      <c r="E101" s="86"/>
      <c r="F101" s="86"/>
      <c r="G101" s="86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>
        <f>C101+Ulaz!W101-'Izlaz COGS'!W101</f>
        <v>4662.57</v>
      </c>
      <c r="X101" s="50">
        <f>W101+Ulaz!X101-'Izlaz COGS'!X101</f>
        <v>4400.07</v>
      </c>
      <c r="Y101" s="50">
        <f>X101+Ulaz!Y101-'Izlaz COGS'!Y101</f>
        <v>4125.07</v>
      </c>
      <c r="Z101" s="50">
        <f>Y101+Ulaz!Z101-'Izlaz COGS'!Z101</f>
        <v>3850.0699999999997</v>
      </c>
      <c r="AA101" s="50">
        <f>Z101+Ulaz!AA101-'Izlaz COGS'!AA101</f>
        <v>3575.0699999999997</v>
      </c>
      <c r="AB101" s="50">
        <f>AA101+Ulaz!AB101-'Izlaz COGS'!AB101</f>
        <v>3245.0699999999997</v>
      </c>
      <c r="AC101" s="50">
        <f>AB101+Ulaz!AC101-'Izlaz COGS'!AC101</f>
        <v>2915.0699999999997</v>
      </c>
      <c r="AD101" s="50">
        <f>AC101+Ulaz!AD101-'Izlaz COGS'!AD101</f>
        <v>5640.07</v>
      </c>
      <c r="AE101" s="50">
        <f>AD101+Ulaz!AE101-'Izlaz COGS'!AE101</f>
        <v>5365.07</v>
      </c>
      <c r="AF101" s="50">
        <f>AE101+Ulaz!AF101-'Izlaz COGS'!AF101</f>
        <v>5090.07</v>
      </c>
      <c r="AG101" s="50">
        <f>AF101+Ulaz!AG101-'Izlaz COGS'!AG101</f>
        <v>4815.07</v>
      </c>
      <c r="AH101" s="50">
        <f>AG101+Ulaz!AH101-'Izlaz COGS'!AH101</f>
        <v>4540.07</v>
      </c>
      <c r="AI101" s="50">
        <f>AH101+Ulaz!AI101-'Izlaz COGS'!AI101</f>
        <v>4265.07</v>
      </c>
      <c r="AJ101" s="50">
        <f>AI101+Ulaz!AJ101-'Izlaz COGS'!AJ101</f>
        <v>3990.0699999999997</v>
      </c>
      <c r="AK101" s="50">
        <f>AJ101+Ulaz!AK101-'Izlaz COGS'!AK101</f>
        <v>3715.0699999999997</v>
      </c>
      <c r="AL101" s="50">
        <f>AK101+Ulaz!AL101-'Izlaz COGS'!AL101</f>
        <v>9249.07</v>
      </c>
      <c r="AM101" s="50">
        <f>AL101+Ulaz!AM101-'Izlaz COGS'!AM101</f>
        <v>8875.32</v>
      </c>
      <c r="AN101" s="50">
        <f>AM101+Ulaz!AN101-'Izlaz COGS'!AN101</f>
        <v>8501.57</v>
      </c>
      <c r="AO101" s="50">
        <f>AN101+Ulaz!AO101-'Izlaz COGS'!AO101</f>
        <v>8127.82</v>
      </c>
      <c r="AP101" s="50">
        <f>AO101+Ulaz!AP101-'Izlaz COGS'!AP101</f>
        <v>7754.07</v>
      </c>
      <c r="AQ101" s="50">
        <f>AP101+Ulaz!AQ101-'Izlaz COGS'!AQ101</f>
        <v>7451.57</v>
      </c>
      <c r="AR101" s="50">
        <f>AQ101+Ulaz!AR101-'Izlaz COGS'!AR101</f>
        <v>7149.07</v>
      </c>
      <c r="AS101" s="50">
        <f>AR101+Ulaz!AS101-'Izlaz COGS'!AS101</f>
        <v>6846.57</v>
      </c>
      <c r="AT101" s="50">
        <f>AS101+Ulaz!AT101-'Izlaz COGS'!AT101</f>
        <v>6544.07</v>
      </c>
      <c r="AU101" s="50">
        <f>AT101+Ulaz!AU101-'Izlaz COGS'!AU101</f>
        <v>6099.57</v>
      </c>
      <c r="AV101" s="50">
        <f>AU101+Ulaz!AV101-'Izlaz COGS'!AV101</f>
        <v>11555.07</v>
      </c>
      <c r="AW101" s="50">
        <f>AV101+Ulaz!AW101-'Izlaz COGS'!AW101</f>
        <v>11110.57</v>
      </c>
      <c r="AX101" s="50">
        <f>AW101+Ulaz!AX101-'Izlaz COGS'!AX101</f>
        <v>10666.07</v>
      </c>
      <c r="AY101" s="50">
        <f>AX101+Ulaz!AY101-'Izlaz COGS'!AY101</f>
        <v>10221.57</v>
      </c>
      <c r="AZ101" s="50">
        <f>AY101+Ulaz!AZ101-'Izlaz COGS'!AZ101</f>
        <v>9752.57</v>
      </c>
      <c r="BA101" s="50">
        <f>AZ101+Ulaz!BA101-'Izlaz COGS'!BA101</f>
        <v>9283.57</v>
      </c>
      <c r="BB101" s="50">
        <f>BA101+Ulaz!BB101-'Izlaz COGS'!BB101</f>
        <v>8814.57</v>
      </c>
      <c r="BC101" s="50">
        <f>BB101+Ulaz!BC101-'Izlaz COGS'!BC101</f>
        <v>8345.57</v>
      </c>
    </row>
    <row r="102" spans="1:55" ht="15" customHeight="1" thickBot="1" x14ac:dyDescent="0.35">
      <c r="A102" t="s">
        <v>97</v>
      </c>
      <c r="B102" s="32" t="s">
        <v>101</v>
      </c>
      <c r="C102" s="85">
        <v>13522.8</v>
      </c>
      <c r="D102" s="29"/>
      <c r="E102" s="86"/>
      <c r="F102" s="86"/>
      <c r="G102" s="86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>
        <f>C102+Ulaz!W102-'Izlaz COGS'!W102</f>
        <v>13067.369999999999</v>
      </c>
      <c r="X102" s="50">
        <f>W102+Ulaz!X102-'Izlaz COGS'!X102</f>
        <v>14111.939999999999</v>
      </c>
      <c r="Y102" s="50">
        <f>X102+Ulaz!Y102-'Izlaz COGS'!Y102</f>
        <v>13634.829999999998</v>
      </c>
      <c r="Z102" s="50">
        <f>Y102+Ulaz!Z102-'Izlaz COGS'!Z102</f>
        <v>13157.719999999998</v>
      </c>
      <c r="AA102" s="50">
        <f>Z102+Ulaz!AA102-'Izlaz COGS'!AA102</f>
        <v>12680.609999999997</v>
      </c>
      <c r="AB102" s="50">
        <f>AA102+Ulaz!AB102-'Izlaz COGS'!AB102</f>
        <v>12108.069999999996</v>
      </c>
      <c r="AC102" s="50">
        <f>AB102+Ulaz!AC102-'Izlaz COGS'!AC102</f>
        <v>11535.529999999995</v>
      </c>
      <c r="AD102" s="50">
        <f>AC102+Ulaz!AD102-'Izlaz COGS'!AD102</f>
        <v>11058.419999999995</v>
      </c>
      <c r="AE102" s="50">
        <f>AD102+Ulaz!AE102-'Izlaz COGS'!AE102</f>
        <v>13581.309999999994</v>
      </c>
      <c r="AF102" s="50">
        <f>AE102+Ulaz!AF102-'Izlaz COGS'!AF102</f>
        <v>13104.199999999993</v>
      </c>
      <c r="AG102" s="50">
        <f>AF102+Ulaz!AG102-'Izlaz COGS'!AG102</f>
        <v>12627.089999999993</v>
      </c>
      <c r="AH102" s="50">
        <f>AG102+Ulaz!AH102-'Izlaz COGS'!AH102</f>
        <v>12149.979999999992</v>
      </c>
      <c r="AI102" s="50">
        <f>AH102+Ulaz!AI102-'Izlaz COGS'!AI102</f>
        <v>11672.869999999992</v>
      </c>
      <c r="AJ102" s="50">
        <f>AI102+Ulaz!AJ102-'Izlaz COGS'!AJ102</f>
        <v>11195.759999999991</v>
      </c>
      <c r="AK102" s="50">
        <f>AJ102+Ulaz!AK102-'Izlaz COGS'!AK102</f>
        <v>10718.649999999991</v>
      </c>
      <c r="AL102" s="50">
        <f>AK102+Ulaz!AL102-'Izlaz COGS'!AL102</f>
        <v>15241.53999999999</v>
      </c>
      <c r="AM102" s="50">
        <f>AL102+Ulaz!AM102-'Izlaz COGS'!AM102</f>
        <v>14593.099999999989</v>
      </c>
      <c r="AN102" s="50">
        <f>AM102+Ulaz!AN102-'Izlaz COGS'!AN102</f>
        <v>13944.659999999989</v>
      </c>
      <c r="AO102" s="50">
        <f>AN102+Ulaz!AO102-'Izlaz COGS'!AO102</f>
        <v>13296.219999999988</v>
      </c>
      <c r="AP102" s="50">
        <f>AO102+Ulaz!AP102-'Izlaz COGS'!AP102</f>
        <v>12647.779999999988</v>
      </c>
      <c r="AQ102" s="50">
        <f>AP102+Ulaz!AQ102-'Izlaz COGS'!AQ102</f>
        <v>12122.949999999988</v>
      </c>
      <c r="AR102" s="50">
        <f>AQ102+Ulaz!AR102-'Izlaz COGS'!AR102</f>
        <v>11598.119999999988</v>
      </c>
      <c r="AS102" s="50">
        <f>AR102+Ulaz!AS102-'Izlaz COGS'!AS102</f>
        <v>11073.289999999988</v>
      </c>
      <c r="AT102" s="50">
        <f>AS102+Ulaz!AT102-'Izlaz COGS'!AT102</f>
        <v>15548.459999999988</v>
      </c>
      <c r="AU102" s="50">
        <f>AT102+Ulaz!AU102-'Izlaz COGS'!AU102</f>
        <v>14777.269999999988</v>
      </c>
      <c r="AV102" s="50">
        <f>AU102+Ulaz!AV102-'Izlaz COGS'!AV102</f>
        <v>14006.079999999987</v>
      </c>
      <c r="AW102" s="50">
        <f>AV102+Ulaz!AW102-'Izlaz COGS'!AW102</f>
        <v>13234.889999999987</v>
      </c>
      <c r="AX102" s="50">
        <f>AW102+Ulaz!AX102-'Izlaz COGS'!AX102</f>
        <v>12463.699999999986</v>
      </c>
      <c r="AY102" s="50">
        <f>AX102+Ulaz!AY102-'Izlaz COGS'!AY102</f>
        <v>11692.509999999986</v>
      </c>
      <c r="AZ102" s="50">
        <f>AY102+Ulaz!AZ102-'Izlaz COGS'!AZ102</f>
        <v>10878.809999999985</v>
      </c>
      <c r="BA102" s="50">
        <f>AZ102+Ulaz!BA102-'Izlaz COGS'!BA102</f>
        <v>10065.109999999984</v>
      </c>
      <c r="BB102" s="50">
        <f>BA102+Ulaz!BB102-'Izlaz COGS'!BB102</f>
        <v>9251.4099999999835</v>
      </c>
      <c r="BC102" s="50">
        <f>BB102+Ulaz!BC102-'Izlaz COGS'!BC102</f>
        <v>8437.7099999999828</v>
      </c>
    </row>
    <row r="103" spans="1:55" ht="15" customHeight="1" thickBot="1" x14ac:dyDescent="0.35">
      <c r="A103" t="s">
        <v>97</v>
      </c>
      <c r="B103" s="32" t="s">
        <v>102</v>
      </c>
      <c r="C103" s="85">
        <v>460.35</v>
      </c>
      <c r="D103" s="29"/>
      <c r="E103" s="86"/>
      <c r="F103" s="86"/>
      <c r="G103" s="86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>
        <f>C103+Ulaz!W103-'Izlaz COGS'!W103</f>
        <v>460.35</v>
      </c>
      <c r="X103" s="50">
        <f>W103+Ulaz!X103-'Izlaz COGS'!X103</f>
        <v>460.35</v>
      </c>
      <c r="Y103" s="50">
        <f>X103+Ulaz!Y103-'Izlaz COGS'!Y103</f>
        <v>398.35</v>
      </c>
      <c r="Z103" s="50">
        <f>Y103+Ulaz!Z103-'Izlaz COGS'!Z103</f>
        <v>398.35</v>
      </c>
      <c r="AA103" s="50">
        <f>Z103+Ulaz!AA103-'Izlaz COGS'!AA103</f>
        <v>338.35</v>
      </c>
      <c r="AB103" s="50">
        <f>AA103+Ulaz!AB103-'Izlaz COGS'!AB103</f>
        <v>338.35</v>
      </c>
      <c r="AC103" s="50">
        <f>AB103+Ulaz!AC103-'Izlaz COGS'!AC103</f>
        <v>338.35</v>
      </c>
      <c r="AD103" s="50">
        <f>AC103+Ulaz!AD103-'Izlaz COGS'!AD103</f>
        <v>338.35</v>
      </c>
      <c r="AE103" s="50">
        <f>AD103+Ulaz!AE103-'Izlaz COGS'!AE103</f>
        <v>338.35</v>
      </c>
      <c r="AF103" s="50">
        <f>AE103+Ulaz!AF103-'Izlaz COGS'!AF103</f>
        <v>305.01666666666671</v>
      </c>
      <c r="AG103" s="50">
        <f>AF103+Ulaz!AG103-'Izlaz COGS'!AG103</f>
        <v>305.01666666666671</v>
      </c>
      <c r="AH103" s="50">
        <f>AG103+Ulaz!AH103-'Izlaz COGS'!AH103</f>
        <v>305.01666666666671</v>
      </c>
      <c r="AI103" s="50">
        <f>AH103+Ulaz!AI103-'Izlaz COGS'!AI103</f>
        <v>305.01666666666671</v>
      </c>
      <c r="AJ103" s="50">
        <f>AI103+Ulaz!AJ103-'Izlaz COGS'!AJ103</f>
        <v>271.68333333333339</v>
      </c>
      <c r="AK103" s="50">
        <f>AJ103+Ulaz!AK103-'Izlaz COGS'!AK103</f>
        <v>271.68333333333339</v>
      </c>
      <c r="AL103" s="50">
        <f>AK103+Ulaz!AL103-'Izlaz COGS'!AL103</f>
        <v>271.68333333333339</v>
      </c>
      <c r="AM103" s="50">
        <f>AL103+Ulaz!AM103-'Izlaz COGS'!AM103</f>
        <v>221.68333333333339</v>
      </c>
      <c r="AN103" s="50">
        <f>AM103+Ulaz!AN103-'Izlaz COGS'!AN103</f>
        <v>221.68333333333339</v>
      </c>
      <c r="AO103" s="50">
        <f>AN103+Ulaz!AO103-'Izlaz COGS'!AO103</f>
        <v>221.68333333333339</v>
      </c>
      <c r="AP103" s="50">
        <f>AO103+Ulaz!AP103-'Izlaz COGS'!AP103</f>
        <v>111.68333333333339</v>
      </c>
      <c r="AQ103" s="50">
        <f>AP103+Ulaz!AQ103-'Izlaz COGS'!AQ103</f>
        <v>111.68333333333339</v>
      </c>
      <c r="AR103" s="50">
        <f>AQ103+Ulaz!AR103-'Izlaz COGS'!AR103</f>
        <v>111.68333333333339</v>
      </c>
      <c r="AS103" s="50">
        <f>AR103+Ulaz!AS103-'Izlaz COGS'!AS103</f>
        <v>11.683333333333394</v>
      </c>
      <c r="AT103" s="50">
        <f>AS103+Ulaz!AT103-'Izlaz COGS'!AT103</f>
        <v>11.683333333333394</v>
      </c>
      <c r="AU103" s="50">
        <f>AT103+Ulaz!AU103-'Izlaz COGS'!AU103</f>
        <v>-98.316666666666606</v>
      </c>
      <c r="AV103" s="50">
        <f>AU103+Ulaz!AV103-'Izlaz COGS'!AV103</f>
        <v>-208.31666666666661</v>
      </c>
      <c r="AW103" s="50">
        <f>AV103+Ulaz!AW103-'Izlaz COGS'!AW103</f>
        <v>-208.31666666666661</v>
      </c>
      <c r="AX103" s="50">
        <f>AW103+Ulaz!AX103-'Izlaz COGS'!AX103</f>
        <v>-318.31666666666661</v>
      </c>
      <c r="AY103" s="50">
        <f>AX103+Ulaz!AY103-'Izlaz COGS'!AY103</f>
        <v>-428.31666666666661</v>
      </c>
      <c r="AZ103" s="50">
        <f>AY103+Ulaz!AZ103-'Izlaz COGS'!AZ103</f>
        <v>-428.31666666666661</v>
      </c>
      <c r="BA103" s="50">
        <f>AZ103+Ulaz!BA103-'Izlaz COGS'!BA103</f>
        <v>-428.31666666666661</v>
      </c>
      <c r="BB103" s="50">
        <f>BA103+Ulaz!BB103-'Izlaz COGS'!BB103</f>
        <v>-538.31666666666661</v>
      </c>
      <c r="BC103" s="50">
        <f>BB103+Ulaz!BC103-'Izlaz COGS'!BC103</f>
        <v>-538.31666666666661</v>
      </c>
    </row>
    <row r="104" spans="1:55" ht="15" customHeight="1" thickBot="1" x14ac:dyDescent="0.35">
      <c r="A104" t="s">
        <v>97</v>
      </c>
      <c r="B104" s="32" t="s">
        <v>103</v>
      </c>
      <c r="C104" s="85">
        <v>21587.33</v>
      </c>
      <c r="D104" s="29"/>
      <c r="E104" s="86"/>
      <c r="F104" s="86"/>
      <c r="G104" s="86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>
        <f>C104+Ulaz!W104-'Izlaz COGS'!W104</f>
        <v>20472.86</v>
      </c>
      <c r="X104" s="50">
        <f>W104+Ulaz!X104-'Izlaz COGS'!X104</f>
        <v>19358.39</v>
      </c>
      <c r="Y104" s="50">
        <f>X104+Ulaz!Y104-'Izlaz COGS'!Y104</f>
        <v>18190.849999999999</v>
      </c>
      <c r="Z104" s="50">
        <f>Y104+Ulaz!Z104-'Izlaz COGS'!Z104</f>
        <v>26023.309999999998</v>
      </c>
      <c r="AA104" s="50">
        <f>Z104+Ulaz!AA104-'Izlaz COGS'!AA104</f>
        <v>24855.769999999997</v>
      </c>
      <c r="AB104" s="50">
        <f>AA104+Ulaz!AB104-'Izlaz COGS'!AB104</f>
        <v>23454.719999999998</v>
      </c>
      <c r="AC104" s="50">
        <f>AB104+Ulaz!AC104-'Izlaz COGS'!AC104</f>
        <v>22053.67</v>
      </c>
      <c r="AD104" s="50">
        <f>AC104+Ulaz!AD104-'Izlaz COGS'!AD104</f>
        <v>20886.129999999997</v>
      </c>
      <c r="AE104" s="50">
        <f>AD104+Ulaz!AE104-'Izlaz COGS'!AE104</f>
        <v>19718.589999999997</v>
      </c>
      <c r="AF104" s="50">
        <f>AE104+Ulaz!AF104-'Izlaz COGS'!AF104</f>
        <v>18551.049999999996</v>
      </c>
      <c r="AG104" s="50">
        <f>AF104+Ulaz!AG104-'Izlaz COGS'!AG104</f>
        <v>17383.509999999995</v>
      </c>
      <c r="AH104" s="50">
        <f>AG104+Ulaz!AH104-'Izlaz COGS'!AH104</f>
        <v>16215.969999999994</v>
      </c>
      <c r="AI104" s="50">
        <f>AH104+Ulaz!AI104-'Izlaz COGS'!AI104</f>
        <v>15048.429999999993</v>
      </c>
      <c r="AJ104" s="50">
        <f>AI104+Ulaz!AJ104-'Izlaz COGS'!AJ104</f>
        <v>13880.889999999992</v>
      </c>
      <c r="AK104" s="50">
        <f>AJ104+Ulaz!AK104-'Izlaz COGS'!AK104</f>
        <v>27713.349999999991</v>
      </c>
      <c r="AL104" s="50">
        <f>AK104+Ulaz!AL104-'Izlaz COGS'!AL104</f>
        <v>26545.80999999999</v>
      </c>
      <c r="AM104" s="50">
        <f>AL104+Ulaz!AM104-'Izlaz COGS'!AM104</f>
        <v>24959.01999999999</v>
      </c>
      <c r="AN104" s="50">
        <f>AM104+Ulaz!AN104-'Izlaz COGS'!AN104</f>
        <v>23372.229999999989</v>
      </c>
      <c r="AO104" s="50">
        <f>AN104+Ulaz!AO104-'Izlaz COGS'!AO104</f>
        <v>21785.439999999988</v>
      </c>
      <c r="AP104" s="50">
        <f>AO104+Ulaz!AP104-'Izlaz COGS'!AP104</f>
        <v>20198.649999999987</v>
      </c>
      <c r="AQ104" s="50">
        <f>AP104+Ulaz!AQ104-'Izlaz COGS'!AQ104</f>
        <v>18914.359999999986</v>
      </c>
      <c r="AR104" s="50">
        <f>AQ104+Ulaz!AR104-'Izlaz COGS'!AR104</f>
        <v>17630.069999999985</v>
      </c>
      <c r="AS104" s="50">
        <f>AR104+Ulaz!AS104-'Izlaz COGS'!AS104</f>
        <v>16345.779999999984</v>
      </c>
      <c r="AT104" s="50">
        <f>AS104+Ulaz!AT104-'Izlaz COGS'!AT104</f>
        <v>30061.489999999983</v>
      </c>
      <c r="AU104" s="50">
        <f>AT104+Ulaz!AU104-'Izlaz COGS'!AU104</f>
        <v>28174.319999999985</v>
      </c>
      <c r="AV104" s="50">
        <f>AU104+Ulaz!AV104-'Izlaz COGS'!AV104</f>
        <v>26287.149999999987</v>
      </c>
      <c r="AW104" s="50">
        <f>AV104+Ulaz!AW104-'Izlaz COGS'!AW104</f>
        <v>24399.979999999989</v>
      </c>
      <c r="AX104" s="50">
        <f>AW104+Ulaz!AX104-'Izlaz COGS'!AX104</f>
        <v>22512.80999999999</v>
      </c>
      <c r="AY104" s="50">
        <f>AX104+Ulaz!AY104-'Izlaz COGS'!AY104</f>
        <v>20625.639999999992</v>
      </c>
      <c r="AZ104" s="50">
        <f>AY104+Ulaz!AZ104-'Izlaz COGS'!AZ104</f>
        <v>18634.449999999993</v>
      </c>
      <c r="BA104" s="50">
        <f>AZ104+Ulaz!BA104-'Izlaz COGS'!BA104</f>
        <v>16643.259999999995</v>
      </c>
      <c r="BB104" s="50">
        <f>BA104+Ulaz!BB104-'Izlaz COGS'!BB104</f>
        <v>14652.069999999994</v>
      </c>
      <c r="BC104" s="50">
        <f>BB104+Ulaz!BC104-'Izlaz COGS'!BC104</f>
        <v>12660.879999999994</v>
      </c>
    </row>
    <row r="105" spans="1:55" ht="15" customHeight="1" thickBot="1" x14ac:dyDescent="0.35">
      <c r="A105" s="88" t="s">
        <v>97</v>
      </c>
      <c r="B105" s="89" t="s">
        <v>61</v>
      </c>
      <c r="C105" s="85">
        <v>11284.99</v>
      </c>
      <c r="D105" s="29"/>
      <c r="E105" s="86"/>
      <c r="F105" s="86"/>
      <c r="G105" s="86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>
        <f>C105+Ulaz!W105-'Izlaz COGS'!W105</f>
        <v>10898.72</v>
      </c>
      <c r="X105" s="50">
        <f>W105+Ulaz!X105-'Izlaz COGS'!X105</f>
        <v>10512.449999999999</v>
      </c>
      <c r="Y105" s="50">
        <f>X105+Ulaz!Y105-'Izlaz COGS'!Y105</f>
        <v>10107.779999999999</v>
      </c>
      <c r="Z105" s="50">
        <f>Y105+Ulaz!Z105-'Izlaz COGS'!Z105</f>
        <v>9703.1099999999988</v>
      </c>
      <c r="AA105" s="50">
        <f>Z105+Ulaz!AA105-'Izlaz COGS'!AA105</f>
        <v>9298.4399999999987</v>
      </c>
      <c r="AB105" s="50">
        <f>AA105+Ulaz!AB105-'Izlaz COGS'!AB105</f>
        <v>8812.8399999999983</v>
      </c>
      <c r="AC105" s="50">
        <f>AB105+Ulaz!AC105-'Izlaz COGS'!AC105</f>
        <v>8327.239999999998</v>
      </c>
      <c r="AD105" s="50">
        <f>AC105+Ulaz!AD105-'Izlaz COGS'!AD105</f>
        <v>12022.119999999997</v>
      </c>
      <c r="AE105" s="50">
        <f>AD105+Ulaz!AE105-'Izlaz COGS'!AE105</f>
        <v>11617.449999999997</v>
      </c>
      <c r="AF105" s="50">
        <f>AE105+Ulaz!AF105-'Izlaz COGS'!AF105</f>
        <v>11212.779999999997</v>
      </c>
      <c r="AG105" s="50">
        <f>AF105+Ulaz!AG105-'Izlaz COGS'!AG105</f>
        <v>10808.109999999997</v>
      </c>
      <c r="AH105" s="50">
        <f>AG105+Ulaz!AH105-'Izlaz COGS'!AH105</f>
        <v>10403.439999999997</v>
      </c>
      <c r="AI105" s="50">
        <f>AH105+Ulaz!AI105-'Izlaz COGS'!AI105</f>
        <v>9998.7699999999968</v>
      </c>
      <c r="AJ105" s="50">
        <f>AI105+Ulaz!AJ105-'Izlaz COGS'!AJ105</f>
        <v>13693.649999999996</v>
      </c>
      <c r="AK105" s="50">
        <f>AJ105+Ulaz!AK105-'Izlaz COGS'!AK105</f>
        <v>13288.979999999996</v>
      </c>
      <c r="AL105" s="50">
        <f>AK105+Ulaz!AL105-'Izlaz COGS'!AL105</f>
        <v>12884.309999999996</v>
      </c>
      <c r="AM105" s="50">
        <f>AL105+Ulaz!AM105-'Izlaz COGS'!AM105</f>
        <v>12334.329999999996</v>
      </c>
      <c r="AN105" s="50">
        <f>AM105+Ulaz!AN105-'Izlaz COGS'!AN105</f>
        <v>11784.349999999997</v>
      </c>
      <c r="AO105" s="50">
        <f>AN105+Ulaz!AO105-'Izlaz COGS'!AO105</f>
        <v>11234.369999999997</v>
      </c>
      <c r="AP105" s="50">
        <f>AO105+Ulaz!AP105-'Izlaz COGS'!AP105</f>
        <v>20184.389999999996</v>
      </c>
      <c r="AQ105" s="50">
        <f>AP105+Ulaz!AQ105-'Izlaz COGS'!AQ105</f>
        <v>19739.259999999995</v>
      </c>
      <c r="AR105" s="50">
        <f>AQ105+Ulaz!AR105-'Izlaz COGS'!AR105</f>
        <v>19294.129999999994</v>
      </c>
      <c r="AS105" s="50">
        <f>AR105+Ulaz!AS105-'Izlaz COGS'!AS105</f>
        <v>18848.999999999993</v>
      </c>
      <c r="AT105" s="50">
        <f>AS105+Ulaz!AT105-'Izlaz COGS'!AT105</f>
        <v>18403.869999999992</v>
      </c>
      <c r="AU105" s="50">
        <f>AT105+Ulaz!AU105-'Izlaz COGS'!AU105</f>
        <v>17749.779999999992</v>
      </c>
      <c r="AV105" s="50">
        <f>AU105+Ulaz!AV105-'Izlaz COGS'!AV105</f>
        <v>23722.049999999992</v>
      </c>
      <c r="AW105" s="50">
        <f>AV105+Ulaz!AW105-'Izlaz COGS'!AW105</f>
        <v>23067.959999999992</v>
      </c>
      <c r="AX105" s="50">
        <f>AW105+Ulaz!AX105-'Izlaz COGS'!AX105</f>
        <v>22413.869999999992</v>
      </c>
      <c r="AY105" s="50">
        <f>AX105+Ulaz!AY105-'Izlaz COGS'!AY105</f>
        <v>21759.779999999992</v>
      </c>
      <c r="AZ105" s="50">
        <f>AY105+Ulaz!AZ105-'Izlaz COGS'!AZ105</f>
        <v>21069.639999999992</v>
      </c>
      <c r="BA105" s="50">
        <f>AZ105+Ulaz!BA105-'Izlaz COGS'!BA105</f>
        <v>20379.499999999993</v>
      </c>
      <c r="BB105" s="50">
        <f>BA105+Ulaz!BB105-'Izlaz COGS'!BB105</f>
        <v>28808.999999999993</v>
      </c>
      <c r="BC105" s="50">
        <f>BB105+Ulaz!BC105-'Izlaz COGS'!BC105</f>
        <v>28118.859999999993</v>
      </c>
    </row>
    <row r="106" spans="1:55" ht="15" customHeight="1" thickBot="1" x14ac:dyDescent="0.35">
      <c r="A106" t="s">
        <v>104</v>
      </c>
      <c r="B106" s="32" t="s">
        <v>105</v>
      </c>
      <c r="C106" s="85">
        <v>46920.27</v>
      </c>
      <c r="D106" s="29"/>
      <c r="E106" s="86"/>
      <c r="F106" s="86"/>
      <c r="G106" s="86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>
        <f>C106+Ulaz!W106-'Izlaz COGS'!W106</f>
        <v>46020.27</v>
      </c>
      <c r="X106" s="50">
        <f>W106+Ulaz!X106-'Izlaz COGS'!X106</f>
        <v>45520.27</v>
      </c>
      <c r="Y106" s="50">
        <f>X106+Ulaz!Y106-'Izlaz COGS'!Y106</f>
        <v>45020.27</v>
      </c>
      <c r="Z106" s="50">
        <f>Y106+Ulaz!Z106-'Izlaz COGS'!Z106</f>
        <v>44520.27</v>
      </c>
      <c r="AA106" s="50">
        <f>Z106+Ulaz!AA106-'Izlaz COGS'!AA106</f>
        <v>44020.27</v>
      </c>
      <c r="AB106" s="50">
        <f>AA106+Ulaz!AB106-'Izlaz COGS'!AB106</f>
        <v>43120.27</v>
      </c>
      <c r="AC106" s="50">
        <f>AB106+Ulaz!AC106-'Izlaz COGS'!AC106</f>
        <v>42220.27</v>
      </c>
      <c r="AD106" s="50">
        <f>AC106+Ulaz!AD106-'Izlaz COGS'!AD106</f>
        <v>41320.269999999997</v>
      </c>
      <c r="AE106" s="50">
        <f>AD106+Ulaz!AE106-'Izlaz COGS'!AE106</f>
        <v>40220.269999999997</v>
      </c>
      <c r="AF106" s="50">
        <f>AE106+Ulaz!AF106-'Izlaz COGS'!AF106</f>
        <v>39320.269999999997</v>
      </c>
      <c r="AG106" s="50">
        <f>AF106+Ulaz!AG106-'Izlaz COGS'!AG106</f>
        <v>38120.269999999997</v>
      </c>
      <c r="AH106" s="50">
        <f>AG106+Ulaz!AH106-'Izlaz COGS'!AH106</f>
        <v>37020.269999999997</v>
      </c>
      <c r="AI106" s="50">
        <f>AH106+Ulaz!AI106-'Izlaz COGS'!AI106</f>
        <v>36520.269999999997</v>
      </c>
      <c r="AJ106" s="50">
        <f>AI106+Ulaz!AJ106-'Izlaz COGS'!AJ106</f>
        <v>35720.269999999997</v>
      </c>
      <c r="AK106" s="50">
        <f>AJ106+Ulaz!AK106-'Izlaz COGS'!AK106</f>
        <v>34820.269999999997</v>
      </c>
      <c r="AL106" s="50">
        <f>AK106+Ulaz!AL106-'Izlaz COGS'!AL106</f>
        <v>34520.269999999997</v>
      </c>
      <c r="AM106" s="50">
        <f>AL106+Ulaz!AM106-'Izlaz COGS'!AM106</f>
        <v>34120.269999999997</v>
      </c>
      <c r="AN106" s="50">
        <f>AM106+Ulaz!AN106-'Izlaz COGS'!AN106</f>
        <v>33720.269999999997</v>
      </c>
      <c r="AO106" s="50">
        <f>AN106+Ulaz!AO106-'Izlaz COGS'!AO106</f>
        <v>33120.269999999997</v>
      </c>
      <c r="AP106" s="50">
        <f>AO106+Ulaz!AP106-'Izlaz COGS'!AP106</f>
        <v>32620.269999999997</v>
      </c>
      <c r="AQ106" s="50">
        <f>AP106+Ulaz!AQ106-'Izlaz COGS'!AQ106</f>
        <v>32120.269999999997</v>
      </c>
      <c r="AR106" s="50">
        <f>AQ106+Ulaz!AR106-'Izlaz COGS'!AR106</f>
        <v>31720.269999999997</v>
      </c>
      <c r="AS106" s="50">
        <f>AR106+Ulaz!AS106-'Izlaz COGS'!AS106</f>
        <v>31320.269999999997</v>
      </c>
      <c r="AT106" s="50">
        <f>AS106+Ulaz!AT106-'Izlaz COGS'!AT106</f>
        <v>30820.269999999997</v>
      </c>
      <c r="AU106" s="50">
        <f>AT106+Ulaz!AU106-'Izlaz COGS'!AU106</f>
        <v>30320.269999999997</v>
      </c>
      <c r="AV106" s="50">
        <f>AU106+Ulaz!AV106-'Izlaz COGS'!AV106</f>
        <v>29920.269999999997</v>
      </c>
      <c r="AW106" s="50">
        <f>AV106+Ulaz!AW106-'Izlaz COGS'!AW106</f>
        <v>29220.269999999997</v>
      </c>
      <c r="AX106" s="50">
        <f>AW106+Ulaz!AX106-'Izlaz COGS'!AX106</f>
        <v>28120.269999999997</v>
      </c>
      <c r="AY106" s="50">
        <f>AX106+Ulaz!AY106-'Izlaz COGS'!AY106</f>
        <v>26120.269999999997</v>
      </c>
      <c r="AZ106" s="50">
        <f>AY106+Ulaz!AZ106-'Izlaz COGS'!AZ106</f>
        <v>25720.269999999997</v>
      </c>
      <c r="BA106" s="50">
        <f>AZ106+Ulaz!BA106-'Izlaz COGS'!BA106</f>
        <v>25220.269999999997</v>
      </c>
      <c r="BB106" s="50">
        <f>BA106+Ulaz!BB106-'Izlaz COGS'!BB106</f>
        <v>24820.269999999997</v>
      </c>
      <c r="BC106" s="50">
        <f>BB106+Ulaz!BC106-'Izlaz COGS'!BC106</f>
        <v>24420.269999999997</v>
      </c>
    </row>
    <row r="107" spans="1:55" ht="15" customHeight="1" thickBot="1" x14ac:dyDescent="0.35">
      <c r="A107" t="s">
        <v>104</v>
      </c>
      <c r="B107" s="32" t="s">
        <v>106</v>
      </c>
      <c r="C107" s="85">
        <v>115967.13</v>
      </c>
      <c r="D107" s="29"/>
      <c r="E107" s="86"/>
      <c r="F107" s="86"/>
      <c r="G107" s="86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>
        <f>C107+Ulaz!W107-'Izlaz COGS'!W107</f>
        <v>114167.13</v>
      </c>
      <c r="X107" s="50">
        <f>W107+Ulaz!X107-'Izlaz COGS'!X107</f>
        <v>112367.13</v>
      </c>
      <c r="Y107" s="50">
        <f>X107+Ulaz!Y107-'Izlaz COGS'!Y107</f>
        <v>110767.13</v>
      </c>
      <c r="Z107" s="50">
        <f>Y107+Ulaz!Z107-'Izlaz COGS'!Z107</f>
        <v>108967.13</v>
      </c>
      <c r="AA107" s="50">
        <f>Z107+Ulaz!AA107-'Izlaz COGS'!AA107</f>
        <v>107467.13</v>
      </c>
      <c r="AB107" s="50">
        <f>AA107+Ulaz!AB107-'Izlaz COGS'!AB107</f>
        <v>105667.13</v>
      </c>
      <c r="AC107" s="50">
        <f>AB107+Ulaz!AC107-'Izlaz COGS'!AC107</f>
        <v>103867.13</v>
      </c>
      <c r="AD107" s="50">
        <f>AC107+Ulaz!AD107-'Izlaz COGS'!AD107</f>
        <v>101767.13</v>
      </c>
      <c r="AE107" s="50">
        <f>AD107+Ulaz!AE107-'Izlaz COGS'!AE107</f>
        <v>100067.13</v>
      </c>
      <c r="AF107" s="50">
        <f>AE107+Ulaz!AF107-'Izlaz COGS'!AF107</f>
        <v>98067.13</v>
      </c>
      <c r="AG107" s="50">
        <f>AF107+Ulaz!AG107-'Izlaz COGS'!AG107</f>
        <v>96267.13</v>
      </c>
      <c r="AH107" s="50">
        <f>AG107+Ulaz!AH107-'Izlaz COGS'!AH107</f>
        <v>94467.13</v>
      </c>
      <c r="AI107" s="50">
        <f>AH107+Ulaz!AI107-'Izlaz COGS'!AI107</f>
        <v>92567.13</v>
      </c>
      <c r="AJ107" s="50">
        <f>AI107+Ulaz!AJ107-'Izlaz COGS'!AJ107</f>
        <v>90767.13</v>
      </c>
      <c r="AK107" s="50">
        <f>AJ107+Ulaz!AK107-'Izlaz COGS'!AK107</f>
        <v>88967.13</v>
      </c>
      <c r="AL107" s="50">
        <f>AK107+Ulaz!AL107-'Izlaz COGS'!AL107</f>
        <v>87167.13</v>
      </c>
      <c r="AM107" s="50">
        <f>AL107+Ulaz!AM107-'Izlaz COGS'!AM107</f>
        <v>85667.13</v>
      </c>
      <c r="AN107" s="50">
        <f>AM107+Ulaz!AN107-'Izlaz COGS'!AN107</f>
        <v>83867.13</v>
      </c>
      <c r="AO107" s="50">
        <f>AN107+Ulaz!AO107-'Izlaz COGS'!AO107</f>
        <v>82367.13</v>
      </c>
      <c r="AP107" s="50">
        <f>AO107+Ulaz!AP107-'Izlaz COGS'!AP107</f>
        <v>81067.13</v>
      </c>
      <c r="AQ107" s="50">
        <f>AP107+Ulaz!AQ107-'Izlaz COGS'!AQ107</f>
        <v>79567.13</v>
      </c>
      <c r="AR107" s="50">
        <f>AQ107+Ulaz!AR107-'Izlaz COGS'!AR107</f>
        <v>77767.13</v>
      </c>
      <c r="AS107" s="50">
        <f>AR107+Ulaz!AS107-'Izlaz COGS'!AS107</f>
        <v>76267.13</v>
      </c>
      <c r="AT107" s="50">
        <f>AS107+Ulaz!AT107-'Izlaz COGS'!AT107</f>
        <v>74467.13</v>
      </c>
      <c r="AU107" s="50">
        <f>AT107+Ulaz!AU107-'Izlaz COGS'!AU107</f>
        <v>72967.13</v>
      </c>
      <c r="AV107" s="50">
        <f>AU107+Ulaz!AV107-'Izlaz COGS'!AV107</f>
        <v>71167.13</v>
      </c>
      <c r="AW107" s="50">
        <f>AV107+Ulaz!AW107-'Izlaz COGS'!AW107</f>
        <v>67667.13</v>
      </c>
      <c r="AX107" s="50">
        <f>AW107+Ulaz!AX107-'Izlaz COGS'!AX107</f>
        <v>65167.130000000005</v>
      </c>
      <c r="AY107" s="50">
        <f>AX107+Ulaz!AY107-'Izlaz COGS'!AY107</f>
        <v>61967.130000000005</v>
      </c>
      <c r="AZ107" s="50">
        <f>AY107+Ulaz!AZ107-'Izlaz COGS'!AZ107</f>
        <v>60167.130000000005</v>
      </c>
      <c r="BA107" s="50">
        <f>AZ107+Ulaz!BA107-'Izlaz COGS'!BA107</f>
        <v>58367.130000000005</v>
      </c>
      <c r="BB107" s="50">
        <f>BA107+Ulaz!BB107-'Izlaz COGS'!BB107</f>
        <v>56867.130000000005</v>
      </c>
      <c r="BC107" s="50">
        <f>BB107+Ulaz!BC107-'Izlaz COGS'!BC107</f>
        <v>55467.130000000005</v>
      </c>
    </row>
    <row r="108" spans="1:55" ht="15" customHeight="1" thickBot="1" x14ac:dyDescent="0.35">
      <c r="A108" t="s">
        <v>104</v>
      </c>
      <c r="B108" s="32" t="s">
        <v>107</v>
      </c>
      <c r="C108" s="85">
        <v>181499.69000000003</v>
      </c>
      <c r="D108" s="29"/>
      <c r="E108" s="86"/>
      <c r="F108" s="86"/>
      <c r="G108" s="86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>
        <f>C108+Ulaz!W108-'Izlaz COGS'!W108</f>
        <v>180199.69000000003</v>
      </c>
      <c r="X108" s="50">
        <f>W108+Ulaz!X108-'Izlaz COGS'!X108</f>
        <v>179199.69000000003</v>
      </c>
      <c r="Y108" s="50">
        <f>X108+Ulaz!Y108-'Izlaz COGS'!Y108</f>
        <v>178299.69000000003</v>
      </c>
      <c r="Z108" s="50">
        <f>Y108+Ulaz!Z108-'Izlaz COGS'!Z108</f>
        <v>177499.69000000003</v>
      </c>
      <c r="AA108" s="50">
        <f>Z108+Ulaz!AA108-'Izlaz COGS'!AA108</f>
        <v>176899.69000000003</v>
      </c>
      <c r="AB108" s="50">
        <f>AA108+Ulaz!AB108-'Izlaz COGS'!AB108</f>
        <v>175499.69000000003</v>
      </c>
      <c r="AC108" s="50">
        <f>AB108+Ulaz!AC108-'Izlaz COGS'!AC108</f>
        <v>173899.69000000003</v>
      </c>
      <c r="AD108" s="50">
        <f>AC108+Ulaz!AD108-'Izlaz COGS'!AD108</f>
        <v>172899.69000000003</v>
      </c>
      <c r="AE108" s="50">
        <f>AD108+Ulaz!AE108-'Izlaz COGS'!AE108</f>
        <v>170899.69000000003</v>
      </c>
      <c r="AF108" s="50">
        <f>AE108+Ulaz!AF108-'Izlaz COGS'!AF108</f>
        <v>168799.69000000003</v>
      </c>
      <c r="AG108" s="50">
        <f>AF108+Ulaz!AG108-'Izlaz COGS'!AG108</f>
        <v>166499.69000000003</v>
      </c>
      <c r="AH108" s="50">
        <f>AG108+Ulaz!AH108-'Izlaz COGS'!AH108</f>
        <v>164199.69000000003</v>
      </c>
      <c r="AI108" s="50">
        <f>AH108+Ulaz!AI108-'Izlaz COGS'!AI108</f>
        <v>162699.69000000003</v>
      </c>
      <c r="AJ108" s="50">
        <f>AI108+Ulaz!AJ108-'Izlaz COGS'!AJ108</f>
        <v>161299.69000000003</v>
      </c>
      <c r="AK108" s="50">
        <f>AJ108+Ulaz!AK108-'Izlaz COGS'!AK108</f>
        <v>158699.69000000003</v>
      </c>
      <c r="AL108" s="50">
        <f>AK108+Ulaz!AL108-'Izlaz COGS'!AL108</f>
        <v>156999.69000000003</v>
      </c>
      <c r="AM108" s="50">
        <f>AL108+Ulaz!AM108-'Izlaz COGS'!AM108</f>
        <v>145999.69000000003</v>
      </c>
      <c r="AN108" s="50">
        <f>AM108+Ulaz!AN108-'Izlaz COGS'!AN108</f>
        <v>144199.69000000003</v>
      </c>
      <c r="AO108" s="50">
        <f>AN108+Ulaz!AO108-'Izlaz COGS'!AO108</f>
        <v>142499.69000000003</v>
      </c>
      <c r="AP108" s="50">
        <f>AO108+Ulaz!AP108-'Izlaz COGS'!AP108</f>
        <v>141499.69000000003</v>
      </c>
      <c r="AQ108" s="50">
        <f>AP108+Ulaz!AQ108-'Izlaz COGS'!AQ108</f>
        <v>140499.69000000003</v>
      </c>
      <c r="AR108" s="50">
        <f>AQ108+Ulaz!AR108-'Izlaz COGS'!AR108</f>
        <v>139499.69000000003</v>
      </c>
      <c r="AS108" s="50">
        <f>AR108+Ulaz!AS108-'Izlaz COGS'!AS108</f>
        <v>138299.69000000003</v>
      </c>
      <c r="AT108" s="50">
        <f>AS108+Ulaz!AT108-'Izlaz COGS'!AT108</f>
        <v>137199.69000000003</v>
      </c>
      <c r="AU108" s="50">
        <f>AT108+Ulaz!AU108-'Izlaz COGS'!AU108</f>
        <v>136199.69000000003</v>
      </c>
      <c r="AV108" s="50">
        <f>AU108+Ulaz!AV108-'Izlaz COGS'!AV108</f>
        <v>135099.69000000003</v>
      </c>
      <c r="AW108" s="50">
        <f>AV108+Ulaz!AW108-'Izlaz COGS'!AW108</f>
        <v>132599.69000000003</v>
      </c>
      <c r="AX108" s="50">
        <f>AW108+Ulaz!AX108-'Izlaz COGS'!AX108</f>
        <v>130399.69000000003</v>
      </c>
      <c r="AY108" s="50">
        <f>AX108+Ulaz!AY108-'Izlaz COGS'!AY108</f>
        <v>126699.69000000003</v>
      </c>
      <c r="AZ108" s="50">
        <f>AY108+Ulaz!AZ108-'Izlaz COGS'!AZ108</f>
        <v>125499.69000000003</v>
      </c>
      <c r="BA108" s="50">
        <f>AZ108+Ulaz!BA108-'Izlaz COGS'!BA108</f>
        <v>123999.69000000003</v>
      </c>
      <c r="BB108" s="50">
        <f>BA108+Ulaz!BB108-'Izlaz COGS'!BB108</f>
        <v>122699.69000000003</v>
      </c>
      <c r="BC108" s="50">
        <f>BB108+Ulaz!BC108-'Izlaz COGS'!BC108</f>
        <v>121899.69000000003</v>
      </c>
    </row>
    <row r="109" spans="1:55" ht="15" customHeight="1" thickBot="1" x14ac:dyDescent="0.35">
      <c r="A109" t="s">
        <v>104</v>
      </c>
      <c r="B109" s="32" t="s">
        <v>108</v>
      </c>
      <c r="C109" s="85">
        <v>161487.32</v>
      </c>
      <c r="D109" s="29"/>
      <c r="E109" s="86"/>
      <c r="F109" s="86"/>
      <c r="G109" s="86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>
        <f>C109+Ulaz!W109-'Izlaz COGS'!W109</f>
        <v>157787.32</v>
      </c>
      <c r="X109" s="50">
        <f>W109+Ulaz!X109-'Izlaz COGS'!X109</f>
        <v>154987.32</v>
      </c>
      <c r="Y109" s="50">
        <f>X109+Ulaz!Y109-'Izlaz COGS'!Y109</f>
        <v>152187.32</v>
      </c>
      <c r="Z109" s="50">
        <f>Y109+Ulaz!Z109-'Izlaz COGS'!Z109</f>
        <v>149587.32</v>
      </c>
      <c r="AA109" s="50">
        <f>Z109+Ulaz!AA109-'Izlaz COGS'!AA109</f>
        <v>147387.32</v>
      </c>
      <c r="AB109" s="50">
        <f>AA109+Ulaz!AB109-'Izlaz COGS'!AB109</f>
        <v>143887.32</v>
      </c>
      <c r="AC109" s="50">
        <f>AB109+Ulaz!AC109-'Izlaz COGS'!AC109</f>
        <v>141087.32</v>
      </c>
      <c r="AD109" s="50">
        <f>AC109+Ulaz!AD109-'Izlaz COGS'!AD109</f>
        <v>138087.32</v>
      </c>
      <c r="AE109" s="50">
        <f>AD109+Ulaz!AE109-'Izlaz COGS'!AE109</f>
        <v>134587.32</v>
      </c>
      <c r="AF109" s="50">
        <f>AE109+Ulaz!AF109-'Izlaz COGS'!AF109</f>
        <v>131087.32</v>
      </c>
      <c r="AG109" s="50">
        <f>AF109+Ulaz!AG109-'Izlaz COGS'!AG109</f>
        <v>127687.32</v>
      </c>
      <c r="AH109" s="50">
        <f>AG109+Ulaz!AH109-'Izlaz COGS'!AH109</f>
        <v>124687.32</v>
      </c>
      <c r="AI109" s="50">
        <f>AH109+Ulaz!AI109-'Izlaz COGS'!AI109</f>
        <v>121987.32</v>
      </c>
      <c r="AJ109" s="50">
        <f>AI109+Ulaz!AJ109-'Izlaz COGS'!AJ109</f>
        <v>118987.32</v>
      </c>
      <c r="AK109" s="50">
        <f>AJ109+Ulaz!AK109-'Izlaz COGS'!AK109</f>
        <v>115487.32</v>
      </c>
      <c r="AL109" s="50">
        <f>AK109+Ulaz!AL109-'Izlaz COGS'!AL109</f>
        <v>303787.32</v>
      </c>
      <c r="AM109" s="50">
        <f>AL109+Ulaz!AM109-'Izlaz COGS'!AM109</f>
        <v>300287.32</v>
      </c>
      <c r="AN109" s="50">
        <f>AM109+Ulaz!AN109-'Izlaz COGS'!AN109</f>
        <v>298187.32</v>
      </c>
      <c r="AO109" s="50">
        <f>AN109+Ulaz!AO109-'Izlaz COGS'!AO109</f>
        <v>296187.32</v>
      </c>
      <c r="AP109" s="50">
        <f>AO109+Ulaz!AP109-'Izlaz COGS'!AP109</f>
        <v>291887.32</v>
      </c>
      <c r="AQ109" s="50">
        <f>AP109+Ulaz!AQ109-'Izlaz COGS'!AQ109</f>
        <v>286387.32</v>
      </c>
      <c r="AR109" s="50">
        <f>AQ109+Ulaz!AR109-'Izlaz COGS'!AR109</f>
        <v>280687.32</v>
      </c>
      <c r="AS109" s="50">
        <f>AR109+Ulaz!AS109-'Izlaz COGS'!AS109</f>
        <v>276987.32</v>
      </c>
      <c r="AT109" s="50">
        <f>AS109+Ulaz!AT109-'Izlaz COGS'!AT109</f>
        <v>273887.32</v>
      </c>
      <c r="AU109" s="50">
        <f>AT109+Ulaz!AU109-'Izlaz COGS'!AU109</f>
        <v>270687.32</v>
      </c>
      <c r="AV109" s="50">
        <f>AU109+Ulaz!AV109-'Izlaz COGS'!AV109</f>
        <v>267487.32</v>
      </c>
      <c r="AW109" s="50">
        <f>AV109+Ulaz!AW109-'Izlaz COGS'!AW109</f>
        <v>262487.32</v>
      </c>
      <c r="AX109" s="50">
        <f>AW109+Ulaz!AX109-'Izlaz COGS'!AX109</f>
        <v>257987.32</v>
      </c>
      <c r="AY109" s="50">
        <f>AX109+Ulaz!AY109-'Izlaz COGS'!AY109</f>
        <v>252287.32</v>
      </c>
      <c r="AZ109" s="50">
        <f>AY109+Ulaz!AZ109-'Izlaz COGS'!AZ109</f>
        <v>249087.32</v>
      </c>
      <c r="BA109" s="50">
        <f>AZ109+Ulaz!BA109-'Izlaz COGS'!BA109</f>
        <v>246087.32</v>
      </c>
      <c r="BB109" s="50">
        <f>BA109+Ulaz!BB109-'Izlaz COGS'!BB109</f>
        <v>243287.32</v>
      </c>
      <c r="BC109" s="50">
        <f>BB109+Ulaz!BC109-'Izlaz COGS'!BC109</f>
        <v>240587.32</v>
      </c>
    </row>
    <row r="110" spans="1:55" ht="15" customHeight="1" thickBot="1" x14ac:dyDescent="0.35">
      <c r="A110" t="s">
        <v>104</v>
      </c>
      <c r="B110" s="32" t="s">
        <v>109</v>
      </c>
      <c r="C110" s="85">
        <v>19058.080000000002</v>
      </c>
      <c r="D110" s="29"/>
      <c r="E110" s="86"/>
      <c r="F110" s="86"/>
      <c r="G110" s="86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>
        <f>C110+Ulaz!W110-'Izlaz COGS'!W110</f>
        <v>18958.080000000002</v>
      </c>
      <c r="X110" s="50">
        <f>W110+Ulaz!X110-'Izlaz COGS'!X110</f>
        <v>18858.080000000002</v>
      </c>
      <c r="Y110" s="50">
        <f>X110+Ulaz!Y110-'Izlaz COGS'!Y110</f>
        <v>18758.080000000002</v>
      </c>
      <c r="Z110" s="50">
        <f>Y110+Ulaz!Z110-'Izlaz COGS'!Z110</f>
        <v>18658.080000000002</v>
      </c>
      <c r="AA110" s="50">
        <f>Z110+Ulaz!AA110-'Izlaz COGS'!AA110</f>
        <v>18558.080000000002</v>
      </c>
      <c r="AB110" s="50">
        <f>AA110+Ulaz!AB110-'Izlaz COGS'!AB110</f>
        <v>18458.080000000002</v>
      </c>
      <c r="AC110" s="50">
        <f>AB110+Ulaz!AC110-'Izlaz COGS'!AC110</f>
        <v>18358.080000000002</v>
      </c>
      <c r="AD110" s="50">
        <f>AC110+Ulaz!AD110-'Izlaz COGS'!AD110</f>
        <v>18258.080000000002</v>
      </c>
      <c r="AE110" s="50">
        <f>AD110+Ulaz!AE110-'Izlaz COGS'!AE110</f>
        <v>18158.080000000002</v>
      </c>
      <c r="AF110" s="50">
        <f>AE110+Ulaz!AF110-'Izlaz COGS'!AF110</f>
        <v>18058.080000000002</v>
      </c>
      <c r="AG110" s="50">
        <f>AF110+Ulaz!AG110-'Izlaz COGS'!AG110</f>
        <v>17958.080000000002</v>
      </c>
      <c r="AH110" s="50">
        <f>AG110+Ulaz!AH110-'Izlaz COGS'!AH110</f>
        <v>17858.080000000002</v>
      </c>
      <c r="AI110" s="50">
        <f>AH110+Ulaz!AI110-'Izlaz COGS'!AI110</f>
        <v>17758.080000000002</v>
      </c>
      <c r="AJ110" s="50">
        <f>AI110+Ulaz!AJ110-'Izlaz COGS'!AJ110</f>
        <v>17658.080000000002</v>
      </c>
      <c r="AK110" s="50">
        <f>AJ110+Ulaz!AK110-'Izlaz COGS'!AK110</f>
        <v>17558.080000000002</v>
      </c>
      <c r="AL110" s="50">
        <f>AK110+Ulaz!AL110-'Izlaz COGS'!AL110</f>
        <v>17458.080000000002</v>
      </c>
      <c r="AM110" s="50">
        <f>AL110+Ulaz!AM110-'Izlaz COGS'!AM110</f>
        <v>17358.080000000002</v>
      </c>
      <c r="AN110" s="50">
        <f>AM110+Ulaz!AN110-'Izlaz COGS'!AN110</f>
        <v>17258.080000000002</v>
      </c>
      <c r="AO110" s="50">
        <f>AN110+Ulaz!AO110-'Izlaz COGS'!AO110</f>
        <v>17158.080000000002</v>
      </c>
      <c r="AP110" s="50">
        <f>AO110+Ulaz!AP110-'Izlaz COGS'!AP110</f>
        <v>17058.080000000002</v>
      </c>
      <c r="AQ110" s="50">
        <f>AP110+Ulaz!AQ110-'Izlaz COGS'!AQ110</f>
        <v>16958.080000000002</v>
      </c>
      <c r="AR110" s="50">
        <f>AQ110+Ulaz!AR110-'Izlaz COGS'!AR110</f>
        <v>16858.080000000002</v>
      </c>
      <c r="AS110" s="50">
        <f>AR110+Ulaz!AS110-'Izlaz COGS'!AS110</f>
        <v>16758.080000000002</v>
      </c>
      <c r="AT110" s="50">
        <f>AS110+Ulaz!AT110-'Izlaz COGS'!AT110</f>
        <v>16658.080000000002</v>
      </c>
      <c r="AU110" s="50">
        <f>AT110+Ulaz!AU110-'Izlaz COGS'!AU110</f>
        <v>16558.080000000002</v>
      </c>
      <c r="AV110" s="50">
        <f>AU110+Ulaz!AV110-'Izlaz COGS'!AV110</f>
        <v>16458.080000000002</v>
      </c>
      <c r="AW110" s="50">
        <f>AV110+Ulaz!AW110-'Izlaz COGS'!AW110</f>
        <v>16358.080000000002</v>
      </c>
      <c r="AX110" s="50">
        <f>AW110+Ulaz!AX110-'Izlaz COGS'!AX110</f>
        <v>16258.080000000002</v>
      </c>
      <c r="AY110" s="50">
        <f>AX110+Ulaz!AY110-'Izlaz COGS'!AY110</f>
        <v>16158.080000000002</v>
      </c>
      <c r="AZ110" s="50">
        <f>AY110+Ulaz!AZ110-'Izlaz COGS'!AZ110</f>
        <v>16058.080000000002</v>
      </c>
      <c r="BA110" s="50">
        <f>AZ110+Ulaz!BA110-'Izlaz COGS'!BA110</f>
        <v>15958.080000000002</v>
      </c>
      <c r="BB110" s="50">
        <f>BA110+Ulaz!BB110-'Izlaz COGS'!BB110</f>
        <v>15858.080000000002</v>
      </c>
      <c r="BC110" s="50">
        <f>BB110+Ulaz!BC110-'Izlaz COGS'!BC110</f>
        <v>15758.080000000002</v>
      </c>
    </row>
    <row r="111" spans="1:55" ht="15" customHeight="1" thickBot="1" x14ac:dyDescent="0.35">
      <c r="A111" t="s">
        <v>104</v>
      </c>
      <c r="B111" s="32" t="s">
        <v>110</v>
      </c>
      <c r="C111" s="85">
        <v>1707.78</v>
      </c>
      <c r="D111" s="29"/>
      <c r="E111" s="86"/>
      <c r="F111" s="86"/>
      <c r="G111" s="86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>
        <f>C111+Ulaz!W111-'Izlaz COGS'!W111</f>
        <v>1707.78</v>
      </c>
      <c r="X111" s="50">
        <f>W111+Ulaz!X111-'Izlaz COGS'!X111</f>
        <v>1677.78</v>
      </c>
      <c r="Y111" s="50">
        <f>X111+Ulaz!Y111-'Izlaz COGS'!Y111</f>
        <v>1677.78</v>
      </c>
      <c r="Z111" s="50">
        <f>Y111+Ulaz!Z111-'Izlaz COGS'!Z111</f>
        <v>1647.78</v>
      </c>
      <c r="AA111" s="50">
        <f>Z111+Ulaz!AA111-'Izlaz COGS'!AA111</f>
        <v>1647.78</v>
      </c>
      <c r="AB111" s="50">
        <f>AA111+Ulaz!AB111-'Izlaz COGS'!AB111</f>
        <v>1617.78</v>
      </c>
      <c r="AC111" s="50">
        <f>AB111+Ulaz!AC111-'Izlaz COGS'!AC111</f>
        <v>1587.78</v>
      </c>
      <c r="AD111" s="50">
        <f>AC111+Ulaz!AD111-'Izlaz COGS'!AD111</f>
        <v>1557.78</v>
      </c>
      <c r="AE111" s="50">
        <f>AD111+Ulaz!AE111-'Izlaz COGS'!AE111</f>
        <v>1527.78</v>
      </c>
      <c r="AF111" s="50">
        <f>AE111+Ulaz!AF111-'Izlaz COGS'!AF111</f>
        <v>1497.78</v>
      </c>
      <c r="AG111" s="50">
        <f>AF111+Ulaz!AG111-'Izlaz COGS'!AG111</f>
        <v>1467.78</v>
      </c>
      <c r="AH111" s="50">
        <f>AG111+Ulaz!AH111-'Izlaz COGS'!AH111</f>
        <v>1437.78</v>
      </c>
      <c r="AI111" s="50">
        <f>AH111+Ulaz!AI111-'Izlaz COGS'!AI111</f>
        <v>1407.78</v>
      </c>
      <c r="AJ111" s="50">
        <f>AI111+Ulaz!AJ111-'Izlaz COGS'!AJ111</f>
        <v>1377.78</v>
      </c>
      <c r="AK111" s="50">
        <f>AJ111+Ulaz!AK111-'Izlaz COGS'!AK111</f>
        <v>1347.78</v>
      </c>
      <c r="AL111" s="50">
        <f>AK111+Ulaz!AL111-'Izlaz COGS'!AL111</f>
        <v>1317.78</v>
      </c>
      <c r="AM111" s="50">
        <f>AL111+Ulaz!AM111-'Izlaz COGS'!AM111</f>
        <v>1217.78</v>
      </c>
      <c r="AN111" s="50">
        <f>AM111+Ulaz!AN111-'Izlaz COGS'!AN111</f>
        <v>1217.78</v>
      </c>
      <c r="AO111" s="50">
        <f>AN111+Ulaz!AO111-'Izlaz COGS'!AO111</f>
        <v>1217.78</v>
      </c>
      <c r="AP111" s="50">
        <f>AO111+Ulaz!AP111-'Izlaz COGS'!AP111</f>
        <v>1217.78</v>
      </c>
      <c r="AQ111" s="50">
        <f>AP111+Ulaz!AQ111-'Izlaz COGS'!AQ111</f>
        <v>1217.78</v>
      </c>
      <c r="AR111" s="50">
        <f>AQ111+Ulaz!AR111-'Izlaz COGS'!AR111</f>
        <v>1217.78</v>
      </c>
      <c r="AS111" s="50">
        <f>AR111+Ulaz!AS111-'Izlaz COGS'!AS111</f>
        <v>1217.78</v>
      </c>
      <c r="AT111" s="50">
        <f>AS111+Ulaz!AT111-'Izlaz COGS'!AT111</f>
        <v>1217.78</v>
      </c>
      <c r="AU111" s="50">
        <f>AT111+Ulaz!AU111-'Izlaz COGS'!AU111</f>
        <v>1217.78</v>
      </c>
      <c r="AV111" s="50">
        <f>AU111+Ulaz!AV111-'Izlaz COGS'!AV111</f>
        <v>1217.78</v>
      </c>
      <c r="AW111" s="50">
        <f>AV111+Ulaz!AW111-'Izlaz COGS'!AW111</f>
        <v>1217.78</v>
      </c>
      <c r="AX111" s="50">
        <f>AW111+Ulaz!AX111-'Izlaz COGS'!AX111</f>
        <v>1217.78</v>
      </c>
      <c r="AY111" s="50">
        <f>AX111+Ulaz!AY111-'Izlaz COGS'!AY111</f>
        <v>1217.78</v>
      </c>
      <c r="AZ111" s="50">
        <f>AY111+Ulaz!AZ111-'Izlaz COGS'!AZ111</f>
        <v>1217.78</v>
      </c>
      <c r="BA111" s="50">
        <f>AZ111+Ulaz!BA111-'Izlaz COGS'!BA111</f>
        <v>1217.78</v>
      </c>
      <c r="BB111" s="50">
        <f>BA111+Ulaz!BB111-'Izlaz COGS'!BB111</f>
        <v>1217.78</v>
      </c>
      <c r="BC111" s="50">
        <f>BB111+Ulaz!BC111-'Izlaz COGS'!BC111</f>
        <v>1217.78</v>
      </c>
    </row>
    <row r="112" spans="1:55" ht="15" customHeight="1" thickBot="1" x14ac:dyDescent="0.35">
      <c r="A112" t="s">
        <v>104</v>
      </c>
      <c r="B112" s="32" t="s">
        <v>111</v>
      </c>
      <c r="C112" s="85">
        <v>3203.78</v>
      </c>
      <c r="D112" s="29"/>
      <c r="E112" s="86"/>
      <c r="F112" s="86"/>
      <c r="G112" s="86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>
        <f>C112+Ulaz!W112-'Izlaz COGS'!W112</f>
        <v>3133.78</v>
      </c>
      <c r="X112" s="50">
        <f>W112+Ulaz!X112-'Izlaz COGS'!X112</f>
        <v>3063.78</v>
      </c>
      <c r="Y112" s="50">
        <f>X112+Ulaz!Y112-'Izlaz COGS'!Y112</f>
        <v>2993.78</v>
      </c>
      <c r="Z112" s="50">
        <f>Y112+Ulaz!Z112-'Izlaz COGS'!Z112</f>
        <v>2923.78</v>
      </c>
      <c r="AA112" s="50">
        <f>Z112+Ulaz!AA112-'Izlaz COGS'!AA112</f>
        <v>2853.78</v>
      </c>
      <c r="AB112" s="50">
        <f>AA112+Ulaz!AB112-'Izlaz COGS'!AB112</f>
        <v>2783.78</v>
      </c>
      <c r="AC112" s="50">
        <f>AB112+Ulaz!AC112-'Izlaz COGS'!AC112</f>
        <v>2683.78</v>
      </c>
      <c r="AD112" s="50">
        <f>AC112+Ulaz!AD112-'Izlaz COGS'!AD112</f>
        <v>2583.7800000000002</v>
      </c>
      <c r="AE112" s="50">
        <f>AD112+Ulaz!AE112-'Izlaz COGS'!AE112</f>
        <v>2433.7800000000002</v>
      </c>
      <c r="AF112" s="50">
        <f>AE112+Ulaz!AF112-'Izlaz COGS'!AF112</f>
        <v>2283.7800000000002</v>
      </c>
      <c r="AG112" s="50">
        <f>AF112+Ulaz!AG112-'Izlaz COGS'!AG112</f>
        <v>2133.7800000000002</v>
      </c>
      <c r="AH112" s="50">
        <f>AG112+Ulaz!AH112-'Izlaz COGS'!AH112</f>
        <v>1983.7800000000002</v>
      </c>
      <c r="AI112" s="50">
        <f>AH112+Ulaz!AI112-'Izlaz COGS'!AI112</f>
        <v>1883.7800000000002</v>
      </c>
      <c r="AJ112" s="50">
        <f>AI112+Ulaz!AJ112-'Izlaz COGS'!AJ112</f>
        <v>1783.7800000000002</v>
      </c>
      <c r="AK112" s="50">
        <f>AJ112+Ulaz!AK112-'Izlaz COGS'!AK112</f>
        <v>1683.7800000000002</v>
      </c>
      <c r="AL112" s="50">
        <f>AK112+Ulaz!AL112-'Izlaz COGS'!AL112</f>
        <v>1613.7800000000002</v>
      </c>
      <c r="AM112" s="50">
        <f>AL112+Ulaz!AM112-'Izlaz COGS'!AM112</f>
        <v>1413.7800000000002</v>
      </c>
      <c r="AN112" s="50">
        <f>AM112+Ulaz!AN112-'Izlaz COGS'!AN112</f>
        <v>1363.7800000000002</v>
      </c>
      <c r="AO112" s="50">
        <f>AN112+Ulaz!AO112-'Izlaz COGS'!AO112</f>
        <v>1293.7800000000002</v>
      </c>
      <c r="AP112" s="50">
        <f>AO112+Ulaz!AP112-'Izlaz COGS'!AP112</f>
        <v>1223.7800000000002</v>
      </c>
      <c r="AQ112" s="50">
        <f>AP112+Ulaz!AQ112-'Izlaz COGS'!AQ112</f>
        <v>1153.7800000000002</v>
      </c>
      <c r="AR112" s="50">
        <f>AQ112+Ulaz!AR112-'Izlaz COGS'!AR112</f>
        <v>1083.7800000000002</v>
      </c>
      <c r="AS112" s="50">
        <f>AR112+Ulaz!AS112-'Izlaz COGS'!AS112</f>
        <v>1013.7800000000002</v>
      </c>
      <c r="AT112" s="50">
        <f>AS112+Ulaz!AT112-'Izlaz COGS'!AT112</f>
        <v>943.7800000000002</v>
      </c>
      <c r="AU112" s="50">
        <f>AT112+Ulaz!AU112-'Izlaz COGS'!AU112</f>
        <v>873.7800000000002</v>
      </c>
      <c r="AV112" s="50">
        <f>AU112+Ulaz!AV112-'Izlaz COGS'!AV112</f>
        <v>803.7800000000002</v>
      </c>
      <c r="AW112" s="50">
        <f>AV112+Ulaz!AW112-'Izlaz COGS'!AW112</f>
        <v>733.7800000000002</v>
      </c>
      <c r="AX112" s="50">
        <f>AW112+Ulaz!AX112-'Izlaz COGS'!AX112</f>
        <v>663.7800000000002</v>
      </c>
      <c r="AY112" s="50">
        <f>AX112+Ulaz!AY112-'Izlaz COGS'!AY112</f>
        <v>593.7800000000002</v>
      </c>
      <c r="AZ112" s="50">
        <f>AY112+Ulaz!AZ112-'Izlaz COGS'!AZ112</f>
        <v>523.7800000000002</v>
      </c>
      <c r="BA112" s="50">
        <f>AZ112+Ulaz!BA112-'Izlaz COGS'!BA112</f>
        <v>453.7800000000002</v>
      </c>
      <c r="BB112" s="50">
        <f>BA112+Ulaz!BB112-'Izlaz COGS'!BB112</f>
        <v>383.7800000000002</v>
      </c>
      <c r="BC112" s="50">
        <f>BB112+Ulaz!BC112-'Izlaz COGS'!BC112</f>
        <v>313.7800000000002</v>
      </c>
    </row>
    <row r="113" spans="1:55" ht="15" customHeight="1" thickBot="1" x14ac:dyDescent="0.35">
      <c r="A113" t="s">
        <v>104</v>
      </c>
      <c r="B113" s="32" t="s">
        <v>68</v>
      </c>
      <c r="C113" s="85">
        <v>50051.87</v>
      </c>
      <c r="D113" s="29"/>
      <c r="E113" s="86"/>
      <c r="F113" s="86"/>
      <c r="G113" s="86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>
        <f>C113+Ulaz!W113-'Izlaz COGS'!W113</f>
        <v>49051.87</v>
      </c>
      <c r="X113" s="50">
        <f>W113+Ulaz!X113-'Izlaz COGS'!X113</f>
        <v>48051.87</v>
      </c>
      <c r="Y113" s="50">
        <f>X113+Ulaz!Y113-'Izlaz COGS'!Y113</f>
        <v>47051.87</v>
      </c>
      <c r="Z113" s="50">
        <f>Y113+Ulaz!Z113-'Izlaz COGS'!Z113</f>
        <v>46351.87</v>
      </c>
      <c r="AA113" s="50">
        <f>Z113+Ulaz!AA113-'Izlaz COGS'!AA113</f>
        <v>45651.87</v>
      </c>
      <c r="AB113" s="50">
        <f>AA113+Ulaz!AB113-'Izlaz COGS'!AB113</f>
        <v>44651.87</v>
      </c>
      <c r="AC113" s="50">
        <f>AB113+Ulaz!AC113-'Izlaz COGS'!AC113</f>
        <v>43651.87</v>
      </c>
      <c r="AD113" s="50">
        <f>AC113+Ulaz!AD113-'Izlaz COGS'!AD113</f>
        <v>42351.87</v>
      </c>
      <c r="AE113" s="50">
        <f>AD113+Ulaz!AE113-'Izlaz COGS'!AE113</f>
        <v>41151.870000000003</v>
      </c>
      <c r="AF113" s="50">
        <f>AE113+Ulaz!AF113-'Izlaz COGS'!AF113</f>
        <v>40151.870000000003</v>
      </c>
      <c r="AG113" s="50">
        <f>AF113+Ulaz!AG113-'Izlaz COGS'!AG113</f>
        <v>39151.870000000003</v>
      </c>
      <c r="AH113" s="50">
        <f>AG113+Ulaz!AH113-'Izlaz COGS'!AH113</f>
        <v>38151.870000000003</v>
      </c>
      <c r="AI113" s="50">
        <f>AH113+Ulaz!AI113-'Izlaz COGS'!AI113</f>
        <v>37151.870000000003</v>
      </c>
      <c r="AJ113" s="50">
        <f>AI113+Ulaz!AJ113-'Izlaz COGS'!AJ113</f>
        <v>36151.870000000003</v>
      </c>
      <c r="AK113" s="50">
        <f>AJ113+Ulaz!AK113-'Izlaz COGS'!AK113</f>
        <v>35151.870000000003</v>
      </c>
      <c r="AL113" s="50">
        <f>AK113+Ulaz!AL113-'Izlaz COGS'!AL113</f>
        <v>34151.870000000003</v>
      </c>
      <c r="AM113" s="50">
        <f>AL113+Ulaz!AM113-'Izlaz COGS'!AM113</f>
        <v>33151.870000000003</v>
      </c>
      <c r="AN113" s="50">
        <f>AM113+Ulaz!AN113-'Izlaz COGS'!AN113</f>
        <v>32151.870000000003</v>
      </c>
      <c r="AO113" s="50">
        <f>AN113+Ulaz!AO113-'Izlaz COGS'!AO113</f>
        <v>31151.870000000003</v>
      </c>
      <c r="AP113" s="50">
        <f>AO113+Ulaz!AP113-'Izlaz COGS'!AP113</f>
        <v>30151.870000000003</v>
      </c>
      <c r="AQ113" s="50">
        <f>AP113+Ulaz!AQ113-'Izlaz COGS'!AQ113</f>
        <v>29151.870000000003</v>
      </c>
      <c r="AR113" s="50">
        <f>AQ113+Ulaz!AR113-'Izlaz COGS'!AR113</f>
        <v>28151.870000000003</v>
      </c>
      <c r="AS113" s="50">
        <f>AR113+Ulaz!AS113-'Izlaz COGS'!AS113</f>
        <v>27151.870000000003</v>
      </c>
      <c r="AT113" s="50">
        <f>AS113+Ulaz!AT113-'Izlaz COGS'!AT113</f>
        <v>26151.870000000003</v>
      </c>
      <c r="AU113" s="50">
        <f>AT113+Ulaz!AU113-'Izlaz COGS'!AU113</f>
        <v>25151.870000000003</v>
      </c>
      <c r="AV113" s="50">
        <f>AU113+Ulaz!AV113-'Izlaz COGS'!AV113</f>
        <v>24151.870000000003</v>
      </c>
      <c r="AW113" s="50">
        <f>AV113+Ulaz!AW113-'Izlaz COGS'!AW113</f>
        <v>22551.870000000003</v>
      </c>
      <c r="AX113" s="50">
        <f>AW113+Ulaz!AX113-'Izlaz COGS'!AX113</f>
        <v>21351.870000000003</v>
      </c>
      <c r="AY113" s="50">
        <f>AX113+Ulaz!AY113-'Izlaz COGS'!AY113</f>
        <v>19551.870000000003</v>
      </c>
      <c r="AZ113" s="50">
        <f>AY113+Ulaz!AZ113-'Izlaz COGS'!AZ113</f>
        <v>18551.870000000003</v>
      </c>
      <c r="BA113" s="50">
        <f>AZ113+Ulaz!BA113-'Izlaz COGS'!BA113</f>
        <v>17751.870000000003</v>
      </c>
      <c r="BB113" s="50">
        <f>BA113+Ulaz!BB113-'Izlaz COGS'!BB113</f>
        <v>16951.870000000003</v>
      </c>
      <c r="BC113" s="50">
        <f>BB113+Ulaz!BC113-'Izlaz COGS'!BC113</f>
        <v>16351.870000000003</v>
      </c>
    </row>
    <row r="114" spans="1:55" ht="15" customHeight="1" thickBot="1" x14ac:dyDescent="0.35">
      <c r="A114" t="s">
        <v>104</v>
      </c>
      <c r="B114" s="32" t="s">
        <v>112</v>
      </c>
      <c r="C114" s="85">
        <v>76</v>
      </c>
      <c r="D114" s="29"/>
      <c r="E114" s="86"/>
      <c r="F114" s="86"/>
      <c r="G114" s="86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>
        <f>C114+Ulaz!W114-'Izlaz COGS'!W114</f>
        <v>76</v>
      </c>
      <c r="X114" s="50">
        <f>W114+Ulaz!X114-'Izlaz COGS'!X114</f>
        <v>76</v>
      </c>
      <c r="Y114" s="50">
        <f>X114+Ulaz!Y114-'Izlaz COGS'!Y114</f>
        <v>76</v>
      </c>
      <c r="Z114" s="50">
        <f>Y114+Ulaz!Z114-'Izlaz COGS'!Z114</f>
        <v>76</v>
      </c>
      <c r="AA114" s="50">
        <f>Z114+Ulaz!AA114-'Izlaz COGS'!AA114</f>
        <v>76</v>
      </c>
      <c r="AB114" s="50">
        <f>AA114+Ulaz!AB114-'Izlaz COGS'!AB114</f>
        <v>76</v>
      </c>
      <c r="AC114" s="50">
        <f>AB114+Ulaz!AC114-'Izlaz COGS'!AC114</f>
        <v>76</v>
      </c>
      <c r="AD114" s="50">
        <f>AC114+Ulaz!AD114-'Izlaz COGS'!AD114</f>
        <v>76</v>
      </c>
      <c r="AE114" s="50">
        <f>AD114+Ulaz!AE114-'Izlaz COGS'!AE114</f>
        <v>76</v>
      </c>
      <c r="AF114" s="50">
        <f>AE114+Ulaz!AF114-'Izlaz COGS'!AF114</f>
        <v>76</v>
      </c>
      <c r="AG114" s="50">
        <f>AF114+Ulaz!AG114-'Izlaz COGS'!AG114</f>
        <v>76</v>
      </c>
      <c r="AH114" s="50">
        <f>AG114+Ulaz!AH114-'Izlaz COGS'!AH114</f>
        <v>76</v>
      </c>
      <c r="AI114" s="50">
        <f>AH114+Ulaz!AI114-'Izlaz COGS'!AI114</f>
        <v>76</v>
      </c>
      <c r="AJ114" s="50">
        <f>AI114+Ulaz!AJ114-'Izlaz COGS'!AJ114</f>
        <v>76</v>
      </c>
      <c r="AK114" s="50">
        <f>AJ114+Ulaz!AK114-'Izlaz COGS'!AK114</f>
        <v>76</v>
      </c>
      <c r="AL114" s="50">
        <f>AK114+Ulaz!AL114-'Izlaz COGS'!AL114</f>
        <v>76</v>
      </c>
      <c r="AM114" s="50">
        <f>AL114+Ulaz!AM114-'Izlaz COGS'!AM114</f>
        <v>76</v>
      </c>
      <c r="AN114" s="50">
        <f>AM114+Ulaz!AN114-'Izlaz COGS'!AN114</f>
        <v>76</v>
      </c>
      <c r="AO114" s="50">
        <f>AN114+Ulaz!AO114-'Izlaz COGS'!AO114</f>
        <v>76</v>
      </c>
      <c r="AP114" s="50">
        <f>AO114+Ulaz!AP114-'Izlaz COGS'!AP114</f>
        <v>76</v>
      </c>
      <c r="AQ114" s="50">
        <f>AP114+Ulaz!AQ114-'Izlaz COGS'!AQ114</f>
        <v>76</v>
      </c>
      <c r="AR114" s="50">
        <f>AQ114+Ulaz!AR114-'Izlaz COGS'!AR114</f>
        <v>76</v>
      </c>
      <c r="AS114" s="50">
        <f>AR114+Ulaz!AS114-'Izlaz COGS'!AS114</f>
        <v>76</v>
      </c>
      <c r="AT114" s="50">
        <f>AS114+Ulaz!AT114-'Izlaz COGS'!AT114</f>
        <v>76</v>
      </c>
      <c r="AU114" s="50">
        <f>AT114+Ulaz!AU114-'Izlaz COGS'!AU114</f>
        <v>76</v>
      </c>
      <c r="AV114" s="50">
        <f>AU114+Ulaz!AV114-'Izlaz COGS'!AV114</f>
        <v>76</v>
      </c>
      <c r="AW114" s="50">
        <f>AV114+Ulaz!AW114-'Izlaz COGS'!AW114</f>
        <v>76</v>
      </c>
      <c r="AX114" s="50">
        <f>AW114+Ulaz!AX114-'Izlaz COGS'!AX114</f>
        <v>76</v>
      </c>
      <c r="AY114" s="50">
        <f>AX114+Ulaz!AY114-'Izlaz COGS'!AY114</f>
        <v>76</v>
      </c>
      <c r="AZ114" s="50">
        <f>AY114+Ulaz!AZ114-'Izlaz COGS'!AZ114</f>
        <v>76</v>
      </c>
      <c r="BA114" s="50">
        <f>AZ114+Ulaz!BA114-'Izlaz COGS'!BA114</f>
        <v>76</v>
      </c>
      <c r="BB114" s="50">
        <f>BA114+Ulaz!BB114-'Izlaz COGS'!BB114</f>
        <v>76</v>
      </c>
      <c r="BC114" s="50">
        <f>BB114+Ulaz!BC114-'Izlaz COGS'!BC114</f>
        <v>76</v>
      </c>
    </row>
    <row r="115" spans="1:55" ht="15" customHeight="1" thickBot="1" x14ac:dyDescent="0.35">
      <c r="A115" t="s">
        <v>104</v>
      </c>
      <c r="B115" s="32" t="s">
        <v>113</v>
      </c>
      <c r="C115" s="85">
        <v>180.12</v>
      </c>
      <c r="D115" s="29"/>
      <c r="E115" s="86"/>
      <c r="F115" s="86"/>
      <c r="G115" s="86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>
        <f>C115+Ulaz!W115-'Izlaz COGS'!W115</f>
        <v>180.12</v>
      </c>
      <c r="X115" s="50">
        <f>W115+Ulaz!X115-'Izlaz COGS'!X115</f>
        <v>180.12</v>
      </c>
      <c r="Y115" s="50">
        <f>X115+Ulaz!Y115-'Izlaz COGS'!Y115</f>
        <v>180.12</v>
      </c>
      <c r="Z115" s="50">
        <f>Y115+Ulaz!Z115-'Izlaz COGS'!Z115</f>
        <v>180.12</v>
      </c>
      <c r="AA115" s="50">
        <f>Z115+Ulaz!AA115-'Izlaz COGS'!AA115</f>
        <v>180.12</v>
      </c>
      <c r="AB115" s="50">
        <f>AA115+Ulaz!AB115-'Izlaz COGS'!AB115</f>
        <v>180.12</v>
      </c>
      <c r="AC115" s="50">
        <f>AB115+Ulaz!AC115-'Izlaz COGS'!AC115</f>
        <v>180.12</v>
      </c>
      <c r="AD115" s="50">
        <f>AC115+Ulaz!AD115-'Izlaz COGS'!AD115</f>
        <v>180.12</v>
      </c>
      <c r="AE115" s="50">
        <f>AD115+Ulaz!AE115-'Izlaz COGS'!AE115</f>
        <v>180.12</v>
      </c>
      <c r="AF115" s="50">
        <f>AE115+Ulaz!AF115-'Izlaz COGS'!AF115</f>
        <v>180.12</v>
      </c>
      <c r="AG115" s="50">
        <f>AF115+Ulaz!AG115-'Izlaz COGS'!AG115</f>
        <v>180.12</v>
      </c>
      <c r="AH115" s="50">
        <f>AG115+Ulaz!AH115-'Izlaz COGS'!AH115</f>
        <v>180.12</v>
      </c>
      <c r="AI115" s="50">
        <f>AH115+Ulaz!AI115-'Izlaz COGS'!AI115</f>
        <v>180.12</v>
      </c>
      <c r="AJ115" s="50">
        <f>AI115+Ulaz!AJ115-'Izlaz COGS'!AJ115</f>
        <v>180.12</v>
      </c>
      <c r="AK115" s="50">
        <f>AJ115+Ulaz!AK115-'Izlaz COGS'!AK115</f>
        <v>180.12</v>
      </c>
      <c r="AL115" s="50">
        <f>AK115+Ulaz!AL115-'Izlaz COGS'!AL115</f>
        <v>180.12</v>
      </c>
      <c r="AM115" s="50">
        <f>AL115+Ulaz!AM115-'Izlaz COGS'!AM115</f>
        <v>180.12</v>
      </c>
      <c r="AN115" s="50">
        <f>AM115+Ulaz!AN115-'Izlaz COGS'!AN115</f>
        <v>180.12</v>
      </c>
      <c r="AO115" s="50">
        <f>AN115+Ulaz!AO115-'Izlaz COGS'!AO115</f>
        <v>180.12</v>
      </c>
      <c r="AP115" s="50">
        <f>AO115+Ulaz!AP115-'Izlaz COGS'!AP115</f>
        <v>180.12</v>
      </c>
      <c r="AQ115" s="50">
        <f>AP115+Ulaz!AQ115-'Izlaz COGS'!AQ115</f>
        <v>180.12</v>
      </c>
      <c r="AR115" s="50">
        <f>AQ115+Ulaz!AR115-'Izlaz COGS'!AR115</f>
        <v>180.12</v>
      </c>
      <c r="AS115" s="50">
        <f>AR115+Ulaz!AS115-'Izlaz COGS'!AS115</f>
        <v>180.12</v>
      </c>
      <c r="AT115" s="50">
        <f>AS115+Ulaz!AT115-'Izlaz COGS'!AT115</f>
        <v>180.12</v>
      </c>
      <c r="AU115" s="50">
        <f>AT115+Ulaz!AU115-'Izlaz COGS'!AU115</f>
        <v>180.12</v>
      </c>
      <c r="AV115" s="50">
        <f>AU115+Ulaz!AV115-'Izlaz COGS'!AV115</f>
        <v>180.12</v>
      </c>
      <c r="AW115" s="50">
        <f>AV115+Ulaz!AW115-'Izlaz COGS'!AW115</f>
        <v>180.12</v>
      </c>
      <c r="AX115" s="50">
        <f>AW115+Ulaz!AX115-'Izlaz COGS'!AX115</f>
        <v>180.12</v>
      </c>
      <c r="AY115" s="50">
        <f>AX115+Ulaz!AY115-'Izlaz COGS'!AY115</f>
        <v>180.12</v>
      </c>
      <c r="AZ115" s="50">
        <f>AY115+Ulaz!AZ115-'Izlaz COGS'!AZ115</f>
        <v>180.12</v>
      </c>
      <c r="BA115" s="50">
        <f>AZ115+Ulaz!BA115-'Izlaz COGS'!BA115</f>
        <v>180.12</v>
      </c>
      <c r="BB115" s="50">
        <f>BA115+Ulaz!BB115-'Izlaz COGS'!BB115</f>
        <v>180.12</v>
      </c>
      <c r="BC115" s="50">
        <f>BB115+Ulaz!BC115-'Izlaz COGS'!BC115</f>
        <v>180.12</v>
      </c>
    </row>
    <row r="116" spans="1:55" ht="15" customHeight="1" thickBot="1" x14ac:dyDescent="0.35">
      <c r="A116" t="s">
        <v>104</v>
      </c>
      <c r="B116" s="32" t="s">
        <v>101</v>
      </c>
      <c r="C116" s="85">
        <v>5959.01</v>
      </c>
      <c r="D116" s="29"/>
      <c r="E116" s="86"/>
      <c r="F116" s="86"/>
      <c r="G116" s="86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>
        <f>C116+Ulaz!W116-'Izlaz COGS'!W116</f>
        <v>5859.01</v>
      </c>
      <c r="X116" s="50">
        <f>W116+Ulaz!X116-'Izlaz COGS'!X116</f>
        <v>5759.01</v>
      </c>
      <c r="Y116" s="50">
        <f>X116+Ulaz!Y116-'Izlaz COGS'!Y116</f>
        <v>5659.01</v>
      </c>
      <c r="Z116" s="50">
        <f>Y116+Ulaz!Z116-'Izlaz COGS'!Z116</f>
        <v>5559.01</v>
      </c>
      <c r="AA116" s="50">
        <f>Z116+Ulaz!AA116-'Izlaz COGS'!AA116</f>
        <v>5459.01</v>
      </c>
      <c r="AB116" s="50">
        <f>AA116+Ulaz!AB116-'Izlaz COGS'!AB116</f>
        <v>5359.01</v>
      </c>
      <c r="AC116" s="50">
        <f>AB116+Ulaz!AC116-'Izlaz COGS'!AC116</f>
        <v>5259.01</v>
      </c>
      <c r="AD116" s="50">
        <f>AC116+Ulaz!AD116-'Izlaz COGS'!AD116</f>
        <v>5159.01</v>
      </c>
      <c r="AE116" s="50">
        <f>AD116+Ulaz!AE116-'Izlaz COGS'!AE116</f>
        <v>5059.01</v>
      </c>
      <c r="AF116" s="50">
        <f>AE116+Ulaz!AF116-'Izlaz COGS'!AF116</f>
        <v>4959.01</v>
      </c>
      <c r="AG116" s="50">
        <f>AF116+Ulaz!AG116-'Izlaz COGS'!AG116</f>
        <v>4859.01</v>
      </c>
      <c r="AH116" s="50">
        <f>AG116+Ulaz!AH116-'Izlaz COGS'!AH116</f>
        <v>4759.01</v>
      </c>
      <c r="AI116" s="50">
        <f>AH116+Ulaz!AI116-'Izlaz COGS'!AI116</f>
        <v>4659.01</v>
      </c>
      <c r="AJ116" s="50">
        <f>AI116+Ulaz!AJ116-'Izlaz COGS'!AJ116</f>
        <v>4559.01</v>
      </c>
      <c r="AK116" s="50">
        <f>AJ116+Ulaz!AK116-'Izlaz COGS'!AK116</f>
        <v>4459.01</v>
      </c>
      <c r="AL116" s="50">
        <f>AK116+Ulaz!AL116-'Izlaz COGS'!AL116</f>
        <v>4359.01</v>
      </c>
      <c r="AM116" s="50">
        <f>AL116+Ulaz!AM116-'Izlaz COGS'!AM116</f>
        <v>4059.01</v>
      </c>
      <c r="AN116" s="50">
        <f>AM116+Ulaz!AN116-'Izlaz COGS'!AN116</f>
        <v>3959.01</v>
      </c>
      <c r="AO116" s="50">
        <f>AN116+Ulaz!AO116-'Izlaz COGS'!AO116</f>
        <v>3859.01</v>
      </c>
      <c r="AP116" s="50">
        <f>AO116+Ulaz!AP116-'Izlaz COGS'!AP116</f>
        <v>3799.01</v>
      </c>
      <c r="AQ116" s="50">
        <f>AP116+Ulaz!AQ116-'Izlaz COGS'!AQ116</f>
        <v>3729.01</v>
      </c>
      <c r="AR116" s="50">
        <f>AQ116+Ulaz!AR116-'Izlaz COGS'!AR116</f>
        <v>3659.01</v>
      </c>
      <c r="AS116" s="50">
        <f>AR116+Ulaz!AS116-'Izlaz COGS'!AS116</f>
        <v>3589.01</v>
      </c>
      <c r="AT116" s="50">
        <f>AS116+Ulaz!AT116-'Izlaz COGS'!AT116</f>
        <v>3489.01</v>
      </c>
      <c r="AU116" s="50">
        <f>AT116+Ulaz!AU116-'Izlaz COGS'!AU116</f>
        <v>3419.01</v>
      </c>
      <c r="AV116" s="50">
        <f>AU116+Ulaz!AV116-'Izlaz COGS'!AV116</f>
        <v>3349.01</v>
      </c>
      <c r="AW116" s="50">
        <f>AV116+Ulaz!AW116-'Izlaz COGS'!AW116</f>
        <v>3279.01</v>
      </c>
      <c r="AX116" s="50">
        <f>AW116+Ulaz!AX116-'Izlaz COGS'!AX116</f>
        <v>3209.01</v>
      </c>
      <c r="AY116" s="50">
        <f>AX116+Ulaz!AY116-'Izlaz COGS'!AY116</f>
        <v>3009.01</v>
      </c>
      <c r="AZ116" s="50">
        <f>AY116+Ulaz!AZ116-'Izlaz COGS'!AZ116</f>
        <v>2939.01</v>
      </c>
      <c r="BA116" s="50">
        <f>AZ116+Ulaz!BA116-'Izlaz COGS'!BA116</f>
        <v>2869.01</v>
      </c>
      <c r="BB116" s="50">
        <f>BA116+Ulaz!BB116-'Izlaz COGS'!BB116</f>
        <v>2799.01</v>
      </c>
      <c r="BC116" s="50">
        <f>BB116+Ulaz!BC116-'Izlaz COGS'!BC116</f>
        <v>2729.01</v>
      </c>
    </row>
    <row r="117" spans="1:55" ht="15" customHeight="1" thickBot="1" x14ac:dyDescent="0.35">
      <c r="A117" t="s">
        <v>104</v>
      </c>
      <c r="B117" s="32" t="s">
        <v>40</v>
      </c>
      <c r="C117" s="85">
        <v>4530.6099999999997</v>
      </c>
      <c r="D117" s="29"/>
      <c r="E117" s="86"/>
      <c r="F117" s="86"/>
      <c r="G117" s="86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>
        <f>C117+Ulaz!W117-'Izlaz COGS'!W117</f>
        <v>4480.6099999999997</v>
      </c>
      <c r="X117" s="50">
        <f>W117+Ulaz!X117-'Izlaz COGS'!X117</f>
        <v>4430.6099999999997</v>
      </c>
      <c r="Y117" s="50">
        <f>X117+Ulaz!Y117-'Izlaz COGS'!Y117</f>
        <v>4380.6099999999997</v>
      </c>
      <c r="Z117" s="50">
        <f>Y117+Ulaz!Z117-'Izlaz COGS'!Z117</f>
        <v>4330.6099999999997</v>
      </c>
      <c r="AA117" s="50">
        <f>Z117+Ulaz!AA117-'Izlaz COGS'!AA117</f>
        <v>4280.6099999999997</v>
      </c>
      <c r="AB117" s="50">
        <f>AA117+Ulaz!AB117-'Izlaz COGS'!AB117</f>
        <v>4230.6099999999997</v>
      </c>
      <c r="AC117" s="50">
        <f>AB117+Ulaz!AC117-'Izlaz COGS'!AC117</f>
        <v>4180.6099999999997</v>
      </c>
      <c r="AD117" s="50">
        <f>AC117+Ulaz!AD117-'Izlaz COGS'!AD117</f>
        <v>4130.6099999999997</v>
      </c>
      <c r="AE117" s="50">
        <f>AD117+Ulaz!AE117-'Izlaz COGS'!AE117</f>
        <v>4080.6099999999997</v>
      </c>
      <c r="AF117" s="50">
        <f>AE117+Ulaz!AF117-'Izlaz COGS'!AF117</f>
        <v>4030.6099999999997</v>
      </c>
      <c r="AG117" s="50">
        <f>AF117+Ulaz!AG117-'Izlaz COGS'!AG117</f>
        <v>3980.6099999999997</v>
      </c>
      <c r="AH117" s="50">
        <f>AG117+Ulaz!AH117-'Izlaz COGS'!AH117</f>
        <v>3930.6099999999997</v>
      </c>
      <c r="AI117" s="50">
        <f>AH117+Ulaz!AI117-'Izlaz COGS'!AI117</f>
        <v>3880.6099999999997</v>
      </c>
      <c r="AJ117" s="50">
        <f>AI117+Ulaz!AJ117-'Izlaz COGS'!AJ117</f>
        <v>3830.6099999999997</v>
      </c>
      <c r="AK117" s="50">
        <f>AJ117+Ulaz!AK117-'Izlaz COGS'!AK117</f>
        <v>3780.6099999999997</v>
      </c>
      <c r="AL117" s="50">
        <f>AK117+Ulaz!AL117-'Izlaz COGS'!AL117</f>
        <v>3730.6099999999997</v>
      </c>
      <c r="AM117" s="50">
        <f>AL117+Ulaz!AM117-'Izlaz COGS'!AM117</f>
        <v>3530.6099999999997</v>
      </c>
      <c r="AN117" s="50">
        <f>AM117+Ulaz!AN117-'Izlaz COGS'!AN117</f>
        <v>3500.6099999999997</v>
      </c>
      <c r="AO117" s="50">
        <f>AN117+Ulaz!AO117-'Izlaz COGS'!AO117</f>
        <v>3470.6099999999997</v>
      </c>
      <c r="AP117" s="50">
        <f>AO117+Ulaz!AP117-'Izlaz COGS'!AP117</f>
        <v>3440.6099999999997</v>
      </c>
      <c r="AQ117" s="50">
        <f>AP117+Ulaz!AQ117-'Izlaz COGS'!AQ117</f>
        <v>3410.6099999999997</v>
      </c>
      <c r="AR117" s="50">
        <f>AQ117+Ulaz!AR117-'Izlaz COGS'!AR117</f>
        <v>3380.6099999999997</v>
      </c>
      <c r="AS117" s="50">
        <f>AR117+Ulaz!AS117-'Izlaz COGS'!AS117</f>
        <v>3350.6099999999997</v>
      </c>
      <c r="AT117" s="50">
        <f>AS117+Ulaz!AT117-'Izlaz COGS'!AT117</f>
        <v>3320.6099999999997</v>
      </c>
      <c r="AU117" s="50">
        <f>AT117+Ulaz!AU117-'Izlaz COGS'!AU117</f>
        <v>3290.6099999999997</v>
      </c>
      <c r="AV117" s="50">
        <f>AU117+Ulaz!AV117-'Izlaz COGS'!AV117</f>
        <v>3240.6099999999997</v>
      </c>
      <c r="AW117" s="50">
        <f>AV117+Ulaz!AW117-'Izlaz COGS'!AW117</f>
        <v>3140.6099999999997</v>
      </c>
      <c r="AX117" s="50">
        <f>AW117+Ulaz!AX117-'Izlaz COGS'!AX117</f>
        <v>3090.6099999999997</v>
      </c>
      <c r="AY117" s="50">
        <f>AX117+Ulaz!AY117-'Izlaz COGS'!AY117</f>
        <v>2990.6099999999997</v>
      </c>
      <c r="AZ117" s="50">
        <f>AY117+Ulaz!AZ117-'Izlaz COGS'!AZ117</f>
        <v>2960.6099999999997</v>
      </c>
      <c r="BA117" s="50">
        <f>AZ117+Ulaz!BA117-'Izlaz COGS'!BA117</f>
        <v>2930.6099999999997</v>
      </c>
      <c r="BB117" s="50">
        <f>BA117+Ulaz!BB117-'Izlaz COGS'!BB117</f>
        <v>2900.6099999999997</v>
      </c>
      <c r="BC117" s="50">
        <f>BB117+Ulaz!BC117-'Izlaz COGS'!BC117</f>
        <v>2870.6099999999997</v>
      </c>
    </row>
    <row r="118" spans="1:55" ht="15" customHeight="1" thickBot="1" x14ac:dyDescent="0.35">
      <c r="A118" t="s">
        <v>104</v>
      </c>
      <c r="B118" s="32" t="s">
        <v>114</v>
      </c>
      <c r="C118" s="85">
        <v>76</v>
      </c>
      <c r="D118" s="29"/>
      <c r="E118" s="86"/>
      <c r="F118" s="86"/>
      <c r="G118" s="86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>
        <f>C118+Ulaz!W118-'Izlaz COGS'!W118</f>
        <v>76</v>
      </c>
      <c r="X118" s="50">
        <f>W118+Ulaz!X118-'Izlaz COGS'!X118</f>
        <v>76</v>
      </c>
      <c r="Y118" s="50">
        <f>X118+Ulaz!Y118-'Izlaz COGS'!Y118</f>
        <v>76</v>
      </c>
      <c r="Z118" s="50">
        <f>Y118+Ulaz!Z118-'Izlaz COGS'!Z118</f>
        <v>76</v>
      </c>
      <c r="AA118" s="50">
        <f>Z118+Ulaz!AA118-'Izlaz COGS'!AA118</f>
        <v>76</v>
      </c>
      <c r="AB118" s="50">
        <f>AA118+Ulaz!AB118-'Izlaz COGS'!AB118</f>
        <v>76</v>
      </c>
      <c r="AC118" s="50">
        <f>AB118+Ulaz!AC118-'Izlaz COGS'!AC118</f>
        <v>76</v>
      </c>
      <c r="AD118" s="50">
        <f>AC118+Ulaz!AD118-'Izlaz COGS'!AD118</f>
        <v>76</v>
      </c>
      <c r="AE118" s="50">
        <f>AD118+Ulaz!AE118-'Izlaz COGS'!AE118</f>
        <v>76</v>
      </c>
      <c r="AF118" s="50">
        <f>AE118+Ulaz!AF118-'Izlaz COGS'!AF118</f>
        <v>76</v>
      </c>
      <c r="AG118" s="50">
        <f>AF118+Ulaz!AG118-'Izlaz COGS'!AG118</f>
        <v>76</v>
      </c>
      <c r="AH118" s="50">
        <f>AG118+Ulaz!AH118-'Izlaz COGS'!AH118</f>
        <v>76</v>
      </c>
      <c r="AI118" s="50">
        <f>AH118+Ulaz!AI118-'Izlaz COGS'!AI118</f>
        <v>76</v>
      </c>
      <c r="AJ118" s="50">
        <f>AI118+Ulaz!AJ118-'Izlaz COGS'!AJ118</f>
        <v>76</v>
      </c>
      <c r="AK118" s="50">
        <f>AJ118+Ulaz!AK118-'Izlaz COGS'!AK118</f>
        <v>76</v>
      </c>
      <c r="AL118" s="50">
        <f>AK118+Ulaz!AL118-'Izlaz COGS'!AL118</f>
        <v>76</v>
      </c>
      <c r="AM118" s="50">
        <f>AL118+Ulaz!AM118-'Izlaz COGS'!AM118</f>
        <v>76</v>
      </c>
      <c r="AN118" s="50">
        <f>AM118+Ulaz!AN118-'Izlaz COGS'!AN118</f>
        <v>76</v>
      </c>
      <c r="AO118" s="50">
        <f>AN118+Ulaz!AO118-'Izlaz COGS'!AO118</f>
        <v>76</v>
      </c>
      <c r="AP118" s="50">
        <f>AO118+Ulaz!AP118-'Izlaz COGS'!AP118</f>
        <v>76</v>
      </c>
      <c r="AQ118" s="50">
        <f>AP118+Ulaz!AQ118-'Izlaz COGS'!AQ118</f>
        <v>76</v>
      </c>
      <c r="AR118" s="50">
        <f>AQ118+Ulaz!AR118-'Izlaz COGS'!AR118</f>
        <v>76</v>
      </c>
      <c r="AS118" s="50">
        <f>AR118+Ulaz!AS118-'Izlaz COGS'!AS118</f>
        <v>76</v>
      </c>
      <c r="AT118" s="50">
        <f>AS118+Ulaz!AT118-'Izlaz COGS'!AT118</f>
        <v>76</v>
      </c>
      <c r="AU118" s="50">
        <f>AT118+Ulaz!AU118-'Izlaz COGS'!AU118</f>
        <v>76</v>
      </c>
      <c r="AV118" s="50">
        <f>AU118+Ulaz!AV118-'Izlaz COGS'!AV118</f>
        <v>76</v>
      </c>
      <c r="AW118" s="50">
        <f>AV118+Ulaz!AW118-'Izlaz COGS'!AW118</f>
        <v>76</v>
      </c>
      <c r="AX118" s="50">
        <f>AW118+Ulaz!AX118-'Izlaz COGS'!AX118</f>
        <v>76</v>
      </c>
      <c r="AY118" s="50">
        <f>AX118+Ulaz!AY118-'Izlaz COGS'!AY118</f>
        <v>76</v>
      </c>
      <c r="AZ118" s="50">
        <f>AY118+Ulaz!AZ118-'Izlaz COGS'!AZ118</f>
        <v>76</v>
      </c>
      <c r="BA118" s="50">
        <f>AZ118+Ulaz!BA118-'Izlaz COGS'!BA118</f>
        <v>76</v>
      </c>
      <c r="BB118" s="50">
        <f>BA118+Ulaz!BB118-'Izlaz COGS'!BB118</f>
        <v>76</v>
      </c>
      <c r="BC118" s="50">
        <f>BB118+Ulaz!BC118-'Izlaz COGS'!BC118</f>
        <v>76</v>
      </c>
    </row>
    <row r="119" spans="1:55" ht="15" customHeight="1" thickBot="1" x14ac:dyDescent="0.35">
      <c r="A119" t="s">
        <v>104</v>
      </c>
      <c r="B119" s="32" t="s">
        <v>115</v>
      </c>
      <c r="C119" s="85">
        <v>16309.26</v>
      </c>
      <c r="D119" s="29"/>
      <c r="E119" s="86"/>
      <c r="F119" s="86"/>
      <c r="G119" s="86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>
        <f>C119+Ulaz!W119-'Izlaz COGS'!W119</f>
        <v>16009.26</v>
      </c>
      <c r="X119" s="50">
        <f>W119+Ulaz!X119-'Izlaz COGS'!X119</f>
        <v>15709.26</v>
      </c>
      <c r="Y119" s="50">
        <f>X119+Ulaz!Y119-'Izlaz COGS'!Y119</f>
        <v>15409.26</v>
      </c>
      <c r="Z119" s="50">
        <f>Y119+Ulaz!Z119-'Izlaz COGS'!Z119</f>
        <v>15109.26</v>
      </c>
      <c r="AA119" s="50">
        <f>Z119+Ulaz!AA119-'Izlaz COGS'!AA119</f>
        <v>14809.26</v>
      </c>
      <c r="AB119" s="50">
        <f>AA119+Ulaz!AB119-'Izlaz COGS'!AB119</f>
        <v>14509.26</v>
      </c>
      <c r="AC119" s="50">
        <f>AB119+Ulaz!AC119-'Izlaz COGS'!AC119</f>
        <v>14209.26</v>
      </c>
      <c r="AD119" s="50">
        <f>AC119+Ulaz!AD119-'Izlaz COGS'!AD119</f>
        <v>13909.26</v>
      </c>
      <c r="AE119" s="50">
        <f>AD119+Ulaz!AE119-'Izlaz COGS'!AE119</f>
        <v>13609.26</v>
      </c>
      <c r="AF119" s="50">
        <f>AE119+Ulaz!AF119-'Izlaz COGS'!AF119</f>
        <v>13309.26</v>
      </c>
      <c r="AG119" s="50">
        <f>AF119+Ulaz!AG119-'Izlaz COGS'!AG119</f>
        <v>12909.26</v>
      </c>
      <c r="AH119" s="50">
        <f>AG119+Ulaz!AH119-'Izlaz COGS'!AH119</f>
        <v>12609.26</v>
      </c>
      <c r="AI119" s="50">
        <f>AH119+Ulaz!AI119-'Izlaz COGS'!AI119</f>
        <v>12309.26</v>
      </c>
      <c r="AJ119" s="50">
        <f>AI119+Ulaz!AJ119-'Izlaz COGS'!AJ119</f>
        <v>12009.26</v>
      </c>
      <c r="AK119" s="50">
        <f>AJ119+Ulaz!AK119-'Izlaz COGS'!AK119</f>
        <v>11709.26</v>
      </c>
      <c r="AL119" s="50">
        <f>AK119+Ulaz!AL119-'Izlaz COGS'!AL119</f>
        <v>11409.26</v>
      </c>
      <c r="AM119" s="50">
        <f>AL119+Ulaz!AM119-'Izlaz COGS'!AM119</f>
        <v>11209.26</v>
      </c>
      <c r="AN119" s="50">
        <f>AM119+Ulaz!AN119-'Izlaz COGS'!AN119</f>
        <v>10909.26</v>
      </c>
      <c r="AO119" s="50">
        <f>AN119+Ulaz!AO119-'Izlaz COGS'!AO119</f>
        <v>10609.26</v>
      </c>
      <c r="AP119" s="50">
        <f>AO119+Ulaz!AP119-'Izlaz COGS'!AP119</f>
        <v>10409.26</v>
      </c>
      <c r="AQ119" s="50">
        <f>AP119+Ulaz!AQ119-'Izlaz COGS'!AQ119</f>
        <v>10209.26</v>
      </c>
      <c r="AR119" s="50">
        <f>AQ119+Ulaz!AR119-'Izlaz COGS'!AR119</f>
        <v>9909.26</v>
      </c>
      <c r="AS119" s="50">
        <f>AR119+Ulaz!AS119-'Izlaz COGS'!AS119</f>
        <v>9609.26</v>
      </c>
      <c r="AT119" s="50">
        <f>AS119+Ulaz!AT119-'Izlaz COGS'!AT119</f>
        <v>9309.26</v>
      </c>
      <c r="AU119" s="50">
        <f>AT119+Ulaz!AU119-'Izlaz COGS'!AU119</f>
        <v>9009.26</v>
      </c>
      <c r="AV119" s="50">
        <f>AU119+Ulaz!AV119-'Izlaz COGS'!AV119</f>
        <v>8709.26</v>
      </c>
      <c r="AW119" s="50">
        <f>AV119+Ulaz!AW119-'Izlaz COGS'!AW119</f>
        <v>8409.26</v>
      </c>
      <c r="AX119" s="50">
        <f>AW119+Ulaz!AX119-'Izlaz COGS'!AX119</f>
        <v>8109.26</v>
      </c>
      <c r="AY119" s="50">
        <f>AX119+Ulaz!AY119-'Izlaz COGS'!AY119</f>
        <v>7709.26</v>
      </c>
      <c r="AZ119" s="50">
        <f>AY119+Ulaz!AZ119-'Izlaz COGS'!AZ119</f>
        <v>7509.26</v>
      </c>
      <c r="BA119" s="50">
        <f>AZ119+Ulaz!BA119-'Izlaz COGS'!BA119</f>
        <v>7309.26</v>
      </c>
      <c r="BB119" s="50">
        <f>BA119+Ulaz!BB119-'Izlaz COGS'!BB119</f>
        <v>7109.26</v>
      </c>
      <c r="BC119" s="50">
        <f>BB119+Ulaz!BC119-'Izlaz COGS'!BC119</f>
        <v>6909.26</v>
      </c>
    </row>
    <row r="120" spans="1:55" ht="15" customHeight="1" thickBot="1" x14ac:dyDescent="0.35">
      <c r="A120" t="s">
        <v>104</v>
      </c>
      <c r="B120" s="32" t="s">
        <v>91</v>
      </c>
      <c r="C120" s="85">
        <v>24690.35</v>
      </c>
      <c r="D120" s="29"/>
      <c r="E120" s="86"/>
      <c r="F120" s="86"/>
      <c r="G120" s="86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>
        <f>C120+Ulaz!W120-'Izlaz COGS'!W120</f>
        <v>24490.35</v>
      </c>
      <c r="X120" s="50">
        <f>W120+Ulaz!X120-'Izlaz COGS'!X120</f>
        <v>24240.35</v>
      </c>
      <c r="Y120" s="50">
        <f>X120+Ulaz!Y120-'Izlaz COGS'!Y120</f>
        <v>24040.35</v>
      </c>
      <c r="Z120" s="50">
        <f>Y120+Ulaz!Z120-'Izlaz COGS'!Z120</f>
        <v>23840.35</v>
      </c>
      <c r="AA120" s="50">
        <f>Z120+Ulaz!AA120-'Izlaz COGS'!AA120</f>
        <v>23640.35</v>
      </c>
      <c r="AB120" s="50">
        <f>AA120+Ulaz!AB120-'Izlaz COGS'!AB120</f>
        <v>23340.35</v>
      </c>
      <c r="AC120" s="50">
        <f>AB120+Ulaz!AC120-'Izlaz COGS'!AC120</f>
        <v>23070.35</v>
      </c>
      <c r="AD120" s="50">
        <f>AC120+Ulaz!AD120-'Izlaz COGS'!AD120</f>
        <v>22820.35</v>
      </c>
      <c r="AE120" s="50">
        <f>AD120+Ulaz!AE120-'Izlaz COGS'!AE120</f>
        <v>22450.35</v>
      </c>
      <c r="AF120" s="50">
        <f>AE120+Ulaz!AF120-'Izlaz COGS'!AF120</f>
        <v>22100.35</v>
      </c>
      <c r="AG120" s="50">
        <f>AF120+Ulaz!AG120-'Izlaz COGS'!AG120</f>
        <v>21750.35</v>
      </c>
      <c r="AH120" s="50">
        <f>AG120+Ulaz!AH120-'Izlaz COGS'!AH120</f>
        <v>21380.35</v>
      </c>
      <c r="AI120" s="50">
        <f>AH120+Ulaz!AI120-'Izlaz COGS'!AI120</f>
        <v>21030.35</v>
      </c>
      <c r="AJ120" s="50">
        <f>AI120+Ulaz!AJ120-'Izlaz COGS'!AJ120</f>
        <v>20680.349999999999</v>
      </c>
      <c r="AK120" s="50">
        <f>AJ120+Ulaz!AK120-'Izlaz COGS'!AK120</f>
        <v>20380.349999999999</v>
      </c>
      <c r="AL120" s="50">
        <f>AK120+Ulaz!AL120-'Izlaz COGS'!AL120</f>
        <v>20060.349999999999</v>
      </c>
      <c r="AM120" s="50">
        <f>AL120+Ulaz!AM120-'Izlaz COGS'!AM120</f>
        <v>19760.349999999999</v>
      </c>
      <c r="AN120" s="50">
        <f>AM120+Ulaz!AN120-'Izlaz COGS'!AN120</f>
        <v>19490.349999999999</v>
      </c>
      <c r="AO120" s="50">
        <f>AN120+Ulaz!AO120-'Izlaz COGS'!AO120</f>
        <v>19160.349999999999</v>
      </c>
      <c r="AP120" s="50">
        <f>AO120+Ulaz!AP120-'Izlaz COGS'!AP120</f>
        <v>18840.349999999999</v>
      </c>
      <c r="AQ120" s="50">
        <f>AP120+Ulaz!AQ120-'Izlaz COGS'!AQ120</f>
        <v>18540.349999999999</v>
      </c>
      <c r="AR120" s="50">
        <f>AQ120+Ulaz!AR120-'Izlaz COGS'!AR120</f>
        <v>18340.349999999999</v>
      </c>
      <c r="AS120" s="50">
        <f>AR120+Ulaz!AS120-'Izlaz COGS'!AS120</f>
        <v>18140.349999999999</v>
      </c>
      <c r="AT120" s="50">
        <f>AS120+Ulaz!AT120-'Izlaz COGS'!AT120</f>
        <v>17920.349999999999</v>
      </c>
      <c r="AU120" s="50">
        <f>AT120+Ulaz!AU120-'Izlaz COGS'!AU120</f>
        <v>17770.349999999999</v>
      </c>
      <c r="AV120" s="50">
        <f>AU120+Ulaz!AV120-'Izlaz COGS'!AV120</f>
        <v>17620.349999999999</v>
      </c>
      <c r="AW120" s="50">
        <f>AV120+Ulaz!AW120-'Izlaz COGS'!AW120</f>
        <v>17120.349999999999</v>
      </c>
      <c r="AX120" s="50">
        <f>AW120+Ulaz!AX120-'Izlaz COGS'!AX120</f>
        <v>16720.349999999999</v>
      </c>
      <c r="AY120" s="50">
        <f>AX120+Ulaz!AY120-'Izlaz COGS'!AY120</f>
        <v>16170.349999999999</v>
      </c>
      <c r="AZ120" s="50">
        <f>AY120+Ulaz!AZ120-'Izlaz COGS'!AZ120</f>
        <v>15820.349999999999</v>
      </c>
      <c r="BA120" s="50">
        <f>AZ120+Ulaz!BA120-'Izlaz COGS'!BA120</f>
        <v>15620.349999999999</v>
      </c>
      <c r="BB120" s="50">
        <f>BA120+Ulaz!BB120-'Izlaz COGS'!BB120</f>
        <v>15350.349999999999</v>
      </c>
      <c r="BC120" s="50">
        <f>BB120+Ulaz!BC120-'Izlaz COGS'!BC120</f>
        <v>15100.349999999999</v>
      </c>
    </row>
    <row r="121" spans="1:55" ht="15" customHeight="1" thickBot="1" x14ac:dyDescent="0.35">
      <c r="A121" t="s">
        <v>104</v>
      </c>
      <c r="B121" s="32" t="s">
        <v>116</v>
      </c>
      <c r="C121" s="85">
        <v>2635.14</v>
      </c>
      <c r="D121" s="29"/>
      <c r="E121" s="86"/>
      <c r="F121" s="86"/>
      <c r="G121" s="86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>
        <f>C121+Ulaz!W121-'Izlaz COGS'!W121</f>
        <v>2635.14</v>
      </c>
      <c r="X121" s="50">
        <f>W121+Ulaz!X121-'Izlaz COGS'!X121</f>
        <v>2635.14</v>
      </c>
      <c r="Y121" s="50">
        <f>X121+Ulaz!Y121-'Izlaz COGS'!Y121</f>
        <v>2635.14</v>
      </c>
      <c r="Z121" s="50">
        <f>Y121+Ulaz!Z121-'Izlaz COGS'!Z121</f>
        <v>2635.14</v>
      </c>
      <c r="AA121" s="50">
        <f>Z121+Ulaz!AA121-'Izlaz COGS'!AA121</f>
        <v>2635.14</v>
      </c>
      <c r="AB121" s="50">
        <f>AA121+Ulaz!AB121-'Izlaz COGS'!AB121</f>
        <v>2635.14</v>
      </c>
      <c r="AC121" s="50">
        <f>AB121+Ulaz!AC121-'Izlaz COGS'!AC121</f>
        <v>2635.14</v>
      </c>
      <c r="AD121" s="50">
        <f>AC121+Ulaz!AD121-'Izlaz COGS'!AD121</f>
        <v>2635.14</v>
      </c>
      <c r="AE121" s="50">
        <f>AD121+Ulaz!AE121-'Izlaz COGS'!AE121</f>
        <v>2635.14</v>
      </c>
      <c r="AF121" s="50">
        <f>AE121+Ulaz!AF121-'Izlaz COGS'!AF121</f>
        <v>2635.14</v>
      </c>
      <c r="AG121" s="50">
        <f>AF121+Ulaz!AG121-'Izlaz COGS'!AG121</f>
        <v>2635.14</v>
      </c>
      <c r="AH121" s="50">
        <f>AG121+Ulaz!AH121-'Izlaz COGS'!AH121</f>
        <v>2635.14</v>
      </c>
      <c r="AI121" s="50">
        <f>AH121+Ulaz!AI121-'Izlaz COGS'!AI121</f>
        <v>2635.14</v>
      </c>
      <c r="AJ121" s="50">
        <f>AI121+Ulaz!AJ121-'Izlaz COGS'!AJ121</f>
        <v>2635.14</v>
      </c>
      <c r="AK121" s="50">
        <f>AJ121+Ulaz!AK121-'Izlaz COGS'!AK121</f>
        <v>2635.14</v>
      </c>
      <c r="AL121" s="50">
        <f>AK121+Ulaz!AL121-'Izlaz COGS'!AL121</f>
        <v>2635.14</v>
      </c>
      <c r="AM121" s="50">
        <f>AL121+Ulaz!AM121-'Izlaz COGS'!AM121</f>
        <v>2635.14</v>
      </c>
      <c r="AN121" s="50">
        <f>AM121+Ulaz!AN121-'Izlaz COGS'!AN121</f>
        <v>2635.14</v>
      </c>
      <c r="AO121" s="50">
        <f>AN121+Ulaz!AO121-'Izlaz COGS'!AO121</f>
        <v>2635.14</v>
      </c>
      <c r="AP121" s="50">
        <f>AO121+Ulaz!AP121-'Izlaz COGS'!AP121</f>
        <v>2635.14</v>
      </c>
      <c r="AQ121" s="50">
        <f>AP121+Ulaz!AQ121-'Izlaz COGS'!AQ121</f>
        <v>2635.14</v>
      </c>
      <c r="AR121" s="50">
        <f>AQ121+Ulaz!AR121-'Izlaz COGS'!AR121</f>
        <v>2635.14</v>
      </c>
      <c r="AS121" s="50">
        <f>AR121+Ulaz!AS121-'Izlaz COGS'!AS121</f>
        <v>2635.14</v>
      </c>
      <c r="AT121" s="50">
        <f>AS121+Ulaz!AT121-'Izlaz COGS'!AT121</f>
        <v>2635.14</v>
      </c>
      <c r="AU121" s="50">
        <f>AT121+Ulaz!AU121-'Izlaz COGS'!AU121</f>
        <v>2635.14</v>
      </c>
      <c r="AV121" s="50">
        <f>AU121+Ulaz!AV121-'Izlaz COGS'!AV121</f>
        <v>2635.14</v>
      </c>
      <c r="AW121" s="50">
        <f>AV121+Ulaz!AW121-'Izlaz COGS'!AW121</f>
        <v>2635.14</v>
      </c>
      <c r="AX121" s="50">
        <f>AW121+Ulaz!AX121-'Izlaz COGS'!AX121</f>
        <v>2635.14</v>
      </c>
      <c r="AY121" s="50">
        <f>AX121+Ulaz!AY121-'Izlaz COGS'!AY121</f>
        <v>2635.14</v>
      </c>
      <c r="AZ121" s="50">
        <f>AY121+Ulaz!AZ121-'Izlaz COGS'!AZ121</f>
        <v>2635.14</v>
      </c>
      <c r="BA121" s="50">
        <f>AZ121+Ulaz!BA121-'Izlaz COGS'!BA121</f>
        <v>2635.14</v>
      </c>
      <c r="BB121" s="50">
        <f>BA121+Ulaz!BB121-'Izlaz COGS'!BB121</f>
        <v>2635.14</v>
      </c>
      <c r="BC121" s="50">
        <f>BB121+Ulaz!BC121-'Izlaz COGS'!BC121</f>
        <v>2635.14</v>
      </c>
    </row>
    <row r="122" spans="1:55" ht="15" customHeight="1" thickBot="1" x14ac:dyDescent="0.35">
      <c r="A122" t="s">
        <v>104</v>
      </c>
      <c r="B122" s="32" t="s">
        <v>117</v>
      </c>
      <c r="C122" s="85">
        <v>5703.51</v>
      </c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>
        <f>C122+Ulaz!W122-'Izlaz COGS'!W122</f>
        <v>5653.51</v>
      </c>
      <c r="X122" s="29">
        <f>W122+Ulaz!X122-'Izlaz COGS'!X122</f>
        <v>5593.51</v>
      </c>
      <c r="Y122" s="29">
        <f>X122+Ulaz!Y122-'Izlaz COGS'!Y122</f>
        <v>5543.51</v>
      </c>
      <c r="Z122" s="29">
        <f>Y122+Ulaz!Z122-'Izlaz COGS'!Z122</f>
        <v>5493.51</v>
      </c>
      <c r="AA122" s="29">
        <f>Z122+Ulaz!AA122-'Izlaz COGS'!AA122</f>
        <v>5443.51</v>
      </c>
      <c r="AB122" s="29">
        <f>AA122+Ulaz!AB122-'Izlaz COGS'!AB122</f>
        <v>5393.51</v>
      </c>
      <c r="AC122" s="29">
        <f>AB122+Ulaz!AC122-'Izlaz COGS'!AC122</f>
        <v>5343.51</v>
      </c>
      <c r="AD122" s="29">
        <f>AC122+Ulaz!AD122-'Izlaz COGS'!AD122</f>
        <v>5293.51</v>
      </c>
      <c r="AE122" s="29">
        <f>AD122+Ulaz!AE122-'Izlaz COGS'!AE122</f>
        <v>5243.51</v>
      </c>
      <c r="AF122" s="29">
        <f>AE122+Ulaz!AF122-'Izlaz COGS'!AF122</f>
        <v>5193.51</v>
      </c>
      <c r="AG122" s="29">
        <f>AF122+Ulaz!AG122-'Izlaz COGS'!AG122</f>
        <v>5143.51</v>
      </c>
      <c r="AH122" s="29">
        <f>AG122+Ulaz!AH122-'Izlaz COGS'!AH122</f>
        <v>5093.51</v>
      </c>
      <c r="AI122" s="29">
        <f>AH122+Ulaz!AI122-'Izlaz COGS'!AI122</f>
        <v>5043.51</v>
      </c>
      <c r="AJ122" s="29">
        <f>AI122+Ulaz!AJ122-'Izlaz COGS'!AJ122</f>
        <v>4993.51</v>
      </c>
      <c r="AK122" s="29">
        <f>AJ122+Ulaz!AK122-'Izlaz COGS'!AK122</f>
        <v>4943.51</v>
      </c>
      <c r="AL122" s="29">
        <f>AK122+Ulaz!AL122-'Izlaz COGS'!AL122</f>
        <v>4893.51</v>
      </c>
      <c r="AM122" s="29">
        <f>AL122+Ulaz!AM122-'Izlaz COGS'!AM122</f>
        <v>4843.51</v>
      </c>
      <c r="AN122" s="29">
        <f>AM122+Ulaz!AN122-'Izlaz COGS'!AN122</f>
        <v>4793.51</v>
      </c>
      <c r="AO122" s="29">
        <f>AN122+Ulaz!AO122-'Izlaz COGS'!AO122</f>
        <v>4743.51</v>
      </c>
      <c r="AP122" s="29">
        <f>AO122+Ulaz!AP122-'Izlaz COGS'!AP122</f>
        <v>4693.51</v>
      </c>
      <c r="AQ122" s="29">
        <f>AP122+Ulaz!AQ122-'Izlaz COGS'!AQ122</f>
        <v>4643.51</v>
      </c>
      <c r="AR122" s="29">
        <f>AQ122+Ulaz!AR122-'Izlaz COGS'!AR122</f>
        <v>4593.51</v>
      </c>
      <c r="AS122" s="29">
        <f>AR122+Ulaz!AS122-'Izlaz COGS'!AS122</f>
        <v>4543.51</v>
      </c>
      <c r="AT122" s="29">
        <f>AS122+Ulaz!AT122-'Izlaz COGS'!AT122</f>
        <v>4493.51</v>
      </c>
      <c r="AU122" s="29">
        <f>AT122+Ulaz!AU122-'Izlaz COGS'!AU122</f>
        <v>4443.51</v>
      </c>
      <c r="AV122" s="29">
        <f>AU122+Ulaz!AV122-'Izlaz COGS'!AV122</f>
        <v>4393.51</v>
      </c>
      <c r="AW122" s="29">
        <f>AV122+Ulaz!AW122-'Izlaz COGS'!AW122</f>
        <v>4293.51</v>
      </c>
      <c r="AX122" s="29">
        <f>AW122+Ulaz!AX122-'Izlaz COGS'!AX122</f>
        <v>4193.51</v>
      </c>
      <c r="AY122" s="29">
        <f>AX122+Ulaz!AY122-'Izlaz COGS'!AY122</f>
        <v>4043.51</v>
      </c>
      <c r="AZ122" s="29">
        <f>AY122+Ulaz!AZ122-'Izlaz COGS'!AZ122</f>
        <v>3993.51</v>
      </c>
      <c r="BA122" s="50">
        <f>AZ122+Ulaz!BA122-'Izlaz COGS'!BA122</f>
        <v>3933.51</v>
      </c>
      <c r="BB122" s="50">
        <f>BA122+Ulaz!BB122-'Izlaz COGS'!BB122</f>
        <v>3883.51</v>
      </c>
      <c r="BC122" s="50">
        <f>BB122+Ulaz!BC122-'Izlaz COGS'!BC122</f>
        <v>3833.51</v>
      </c>
    </row>
    <row r="123" spans="1:55" ht="15" customHeight="1" thickBot="1" x14ac:dyDescent="0.35">
      <c r="A123" t="s">
        <v>104</v>
      </c>
      <c r="B123" s="32" t="s">
        <v>118</v>
      </c>
      <c r="C123" s="85">
        <v>2697.9</v>
      </c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>
        <f>C123+Ulaz!W123-'Izlaz COGS'!W123</f>
        <v>2677.9</v>
      </c>
      <c r="X123" s="29">
        <f>W123+Ulaz!X123-'Izlaz COGS'!X123</f>
        <v>2657.9</v>
      </c>
      <c r="Y123" s="29">
        <f>X123+Ulaz!Y123-'Izlaz COGS'!Y123</f>
        <v>2637.9</v>
      </c>
      <c r="Z123" s="29">
        <f>Y123+Ulaz!Z123-'Izlaz COGS'!Z123</f>
        <v>2617.9</v>
      </c>
      <c r="AA123" s="29">
        <f>Z123+Ulaz!AA123-'Izlaz COGS'!AA123</f>
        <v>2597.9</v>
      </c>
      <c r="AB123" s="29">
        <f>AA123+Ulaz!AB123-'Izlaz COGS'!AB123</f>
        <v>2577.9</v>
      </c>
      <c r="AC123" s="29">
        <f>AB123+Ulaz!AC123-'Izlaz COGS'!AC123</f>
        <v>2557.9</v>
      </c>
      <c r="AD123" s="29">
        <f>AC123+Ulaz!AD123-'Izlaz COGS'!AD123</f>
        <v>2537.9</v>
      </c>
      <c r="AE123" s="29">
        <f>AD123+Ulaz!AE123-'Izlaz COGS'!AE123</f>
        <v>2517.9</v>
      </c>
      <c r="AF123" s="29">
        <f>AE123+Ulaz!AF123-'Izlaz COGS'!AF123</f>
        <v>2497.9</v>
      </c>
      <c r="AG123" s="29">
        <f>AF123+Ulaz!AG123-'Izlaz COGS'!AG123</f>
        <v>2477.9</v>
      </c>
      <c r="AH123" s="29">
        <f>AG123+Ulaz!AH123-'Izlaz COGS'!AH123</f>
        <v>2457.9</v>
      </c>
      <c r="AI123" s="29">
        <f>AH123+Ulaz!AI123-'Izlaz COGS'!AI123</f>
        <v>2437.9</v>
      </c>
      <c r="AJ123" s="29">
        <f>AI123+Ulaz!AJ123-'Izlaz COGS'!AJ123</f>
        <v>2417.9</v>
      </c>
      <c r="AK123" s="29">
        <f>AJ123+Ulaz!AK123-'Izlaz COGS'!AK123</f>
        <v>2397.9</v>
      </c>
      <c r="AL123" s="29">
        <f>AK123+Ulaz!AL123-'Izlaz COGS'!AL123</f>
        <v>2377.9</v>
      </c>
      <c r="AM123" s="29">
        <f>AL123+Ulaz!AM123-'Izlaz COGS'!AM123</f>
        <v>2357.9</v>
      </c>
      <c r="AN123" s="29">
        <f>AM123+Ulaz!AN123-'Izlaz COGS'!AN123</f>
        <v>2337.9</v>
      </c>
      <c r="AO123" s="29">
        <f>AN123+Ulaz!AO123-'Izlaz COGS'!AO123</f>
        <v>2317.9</v>
      </c>
      <c r="AP123" s="29">
        <f>AO123+Ulaz!AP123-'Izlaz COGS'!AP123</f>
        <v>2297.9</v>
      </c>
      <c r="AQ123" s="29">
        <f>AP123+Ulaz!AQ123-'Izlaz COGS'!AQ123</f>
        <v>2277.9</v>
      </c>
      <c r="AR123" s="29">
        <f>AQ123+Ulaz!AR123-'Izlaz COGS'!AR123</f>
        <v>2257.9</v>
      </c>
      <c r="AS123" s="29">
        <f>AR123+Ulaz!AS123-'Izlaz COGS'!AS123</f>
        <v>2237.9</v>
      </c>
      <c r="AT123" s="29">
        <f>AS123+Ulaz!AT123-'Izlaz COGS'!AT123</f>
        <v>2217.9</v>
      </c>
      <c r="AU123" s="29">
        <f>AT123+Ulaz!AU123-'Izlaz COGS'!AU123</f>
        <v>2197.9</v>
      </c>
      <c r="AV123" s="29">
        <f>AU123+Ulaz!AV123-'Izlaz COGS'!AV123</f>
        <v>2177.9</v>
      </c>
      <c r="AW123" s="29">
        <f>AV123+Ulaz!AW123-'Izlaz COGS'!AW123</f>
        <v>2157.9</v>
      </c>
      <c r="AX123" s="29">
        <f>AW123+Ulaz!AX123-'Izlaz COGS'!AX123</f>
        <v>2137.9</v>
      </c>
      <c r="AY123" s="29">
        <f>AX123+Ulaz!AY123-'Izlaz COGS'!AY123</f>
        <v>2117.9</v>
      </c>
      <c r="AZ123" s="29">
        <f>AY123+Ulaz!AZ123-'Izlaz COGS'!AZ123</f>
        <v>2097.9</v>
      </c>
      <c r="BA123" s="29">
        <f>AZ123+Ulaz!BA123-'Izlaz COGS'!BA123</f>
        <v>2077.9</v>
      </c>
      <c r="BB123" s="29">
        <f>BA123+Ulaz!BB123-'Izlaz COGS'!BB123</f>
        <v>2057.9</v>
      </c>
      <c r="BC123" s="50">
        <f>BB123+Ulaz!BC123-'Izlaz COGS'!BC123</f>
        <v>2037.9</v>
      </c>
    </row>
    <row r="124" spans="1:55" ht="15" customHeight="1" thickBot="1" x14ac:dyDescent="0.35">
      <c r="A124" s="34" t="s">
        <v>119</v>
      </c>
      <c r="B124" s="32" t="s">
        <v>4</v>
      </c>
      <c r="C124" s="85">
        <v>79229.320000000007</v>
      </c>
      <c r="D124" s="29"/>
      <c r="E124" s="86"/>
      <c r="F124" s="86"/>
      <c r="G124" s="86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>
        <f>C124+Ulaz!W124-'Izlaz COGS'!W124</f>
        <v>329229.32</v>
      </c>
      <c r="X124" s="50">
        <f>W124+Ulaz!X124-'Izlaz COGS'!X124</f>
        <v>329229.32</v>
      </c>
      <c r="Y124" s="50">
        <f>X124+Ulaz!Y124-'Izlaz COGS'!Y124</f>
        <v>329229.32</v>
      </c>
      <c r="Z124" s="50">
        <f>Y124+Ulaz!Z124-'Izlaz COGS'!Z124</f>
        <v>329229.32</v>
      </c>
      <c r="AA124" s="50">
        <f>Z124+Ulaz!AA124-'Izlaz COGS'!AA124</f>
        <v>329229.32</v>
      </c>
      <c r="AB124" s="50">
        <f>AA124+Ulaz!AB124-'Izlaz COGS'!AB124</f>
        <v>579229.32000000007</v>
      </c>
      <c r="AC124" s="50">
        <f>AB124+Ulaz!AC124-'Izlaz COGS'!AC124</f>
        <v>729229.32000000007</v>
      </c>
      <c r="AD124" s="50">
        <f>AC124+Ulaz!AD124-'Izlaz COGS'!AD124</f>
        <v>979229.32000000007</v>
      </c>
      <c r="AE124" s="50">
        <f>AD124+Ulaz!AE124-'Izlaz COGS'!AE124</f>
        <v>1099229.32</v>
      </c>
      <c r="AF124" s="50">
        <f>AE124+Ulaz!AF124-'Izlaz COGS'!AF124</f>
        <v>1099229.32</v>
      </c>
      <c r="AG124" s="50">
        <f>AF124+Ulaz!AG124-'Izlaz COGS'!AG124</f>
        <v>1099229.32</v>
      </c>
      <c r="AH124" s="50">
        <f>AG124+Ulaz!AH124-'Izlaz COGS'!AH124</f>
        <v>1099229.32</v>
      </c>
      <c r="AI124" s="50">
        <f>AH124+Ulaz!AI124-'Izlaz COGS'!AI124</f>
        <v>1099229.32</v>
      </c>
      <c r="AJ124" s="50">
        <f>AI124+Ulaz!AJ124-'Izlaz COGS'!AJ124</f>
        <v>1249229.32</v>
      </c>
      <c r="AK124" s="50">
        <f>AJ124+Ulaz!AK124-'Izlaz COGS'!AK124</f>
        <v>1499229.32</v>
      </c>
      <c r="AL124" s="50">
        <f>AK124+Ulaz!AL124-'Izlaz COGS'!AL124</f>
        <v>1619229.32</v>
      </c>
      <c r="AM124" s="50">
        <f>AL124+Ulaz!AM124-'Izlaz COGS'!AM124</f>
        <v>1869229.32</v>
      </c>
      <c r="AN124" s="50">
        <f>AM124+Ulaz!AN124-'Izlaz COGS'!AN124</f>
        <v>1869229.32</v>
      </c>
      <c r="AO124" s="50">
        <f>AN124+Ulaz!AO124-'Izlaz COGS'!AO124</f>
        <v>1869229.32</v>
      </c>
      <c r="AP124" s="50">
        <f>AO124+Ulaz!AP124-'Izlaz COGS'!AP124</f>
        <v>1869229.32</v>
      </c>
      <c r="AQ124" s="50">
        <f>AP124+Ulaz!AQ124-'Izlaz COGS'!AQ124</f>
        <v>1869229.32</v>
      </c>
      <c r="AR124" s="50">
        <f>AQ124+Ulaz!AR124-'Izlaz COGS'!AR124</f>
        <v>1989229.32</v>
      </c>
      <c r="AS124" s="50">
        <f>AR124+Ulaz!AS124-'Izlaz COGS'!AS124</f>
        <v>2239229.3200000003</v>
      </c>
      <c r="AT124" s="50">
        <f>AS124+Ulaz!AT124-'Izlaz COGS'!AT124</f>
        <v>2489229.3200000003</v>
      </c>
      <c r="AU124" s="50">
        <f>AT124+Ulaz!AU124-'Izlaz COGS'!AU124</f>
        <v>2739229.3200000003</v>
      </c>
      <c r="AV124" s="50">
        <f>AU124+Ulaz!AV124-'Izlaz COGS'!AV124</f>
        <v>2989229.3200000003</v>
      </c>
      <c r="AW124" s="50">
        <f>AV124+Ulaz!AW124-'Izlaz COGS'!AW124</f>
        <v>2989229.3200000003</v>
      </c>
      <c r="AX124" s="50">
        <f>AW124+Ulaz!AX124-'Izlaz COGS'!AX124</f>
        <v>2989229.3200000003</v>
      </c>
      <c r="AY124" s="50">
        <f>AX124+Ulaz!AY124-'Izlaz COGS'!AY124</f>
        <v>3109229.3200000003</v>
      </c>
      <c r="AZ124" s="50">
        <f>AY124+Ulaz!AZ124-'Izlaz COGS'!AZ124</f>
        <v>3109229.3200000003</v>
      </c>
      <c r="BA124" s="50">
        <f>AZ124+Ulaz!BA124-'Izlaz COGS'!BA124</f>
        <v>3159229.3200000003</v>
      </c>
      <c r="BB124" s="50">
        <f>BA124+Ulaz!BB124-'Izlaz COGS'!BB124</f>
        <v>3159229.3200000003</v>
      </c>
      <c r="BC124" s="50">
        <f>BB124+Ulaz!BC124-'Izlaz COGS'!BC124</f>
        <v>3159229.3200000003</v>
      </c>
    </row>
    <row r="125" spans="1:55" ht="15" customHeight="1" thickBot="1" x14ac:dyDescent="0.35">
      <c r="A125" s="34" t="s">
        <v>119</v>
      </c>
      <c r="B125" s="32" t="s">
        <v>120</v>
      </c>
      <c r="C125" s="85">
        <v>72.69</v>
      </c>
      <c r="D125" s="29"/>
      <c r="E125" s="86"/>
      <c r="F125" s="86"/>
      <c r="G125" s="86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>
        <f>C125+Ulaz!W125-'Izlaz COGS'!W125</f>
        <v>72.69</v>
      </c>
      <c r="X125" s="50">
        <f>W125+Ulaz!X125-'Izlaz COGS'!X125</f>
        <v>72.69</v>
      </c>
      <c r="Y125" s="50">
        <f>X125+Ulaz!Y125-'Izlaz COGS'!Y125</f>
        <v>72.69</v>
      </c>
      <c r="Z125" s="50">
        <f>Y125+Ulaz!Z125-'Izlaz COGS'!Z125</f>
        <v>72.69</v>
      </c>
      <c r="AA125" s="50">
        <f>Z125+Ulaz!AA125-'Izlaz COGS'!AA125</f>
        <v>72.69</v>
      </c>
      <c r="AB125" s="50">
        <f>AA125+Ulaz!AB125-'Izlaz COGS'!AB125</f>
        <v>72.69</v>
      </c>
      <c r="AC125" s="50">
        <f>AB125+Ulaz!AC125-'Izlaz COGS'!AC125</f>
        <v>72.69</v>
      </c>
      <c r="AD125" s="50">
        <f>AC125+Ulaz!AD125-'Izlaz COGS'!AD125</f>
        <v>72.69</v>
      </c>
      <c r="AE125" s="50">
        <f>AD125+Ulaz!AE125-'Izlaz COGS'!AE125</f>
        <v>72.69</v>
      </c>
      <c r="AF125" s="50">
        <f>AE125+Ulaz!AF125-'Izlaz COGS'!AF125</f>
        <v>72.69</v>
      </c>
      <c r="AG125" s="50">
        <f>AF125+Ulaz!AG125-'Izlaz COGS'!AG125</f>
        <v>72.69</v>
      </c>
      <c r="AH125" s="50">
        <f>AG125+Ulaz!AH125-'Izlaz COGS'!AH125</f>
        <v>72.69</v>
      </c>
      <c r="AI125" s="50">
        <f>AH125+Ulaz!AI125-'Izlaz COGS'!AI125</f>
        <v>72.69</v>
      </c>
      <c r="AJ125" s="50">
        <f>AI125+Ulaz!AJ125-'Izlaz COGS'!AJ125</f>
        <v>72.69</v>
      </c>
      <c r="AK125" s="50">
        <f>AJ125+Ulaz!AK125-'Izlaz COGS'!AK125</f>
        <v>72.69</v>
      </c>
      <c r="AL125" s="50">
        <f>AK125+Ulaz!AL125-'Izlaz COGS'!AL125</f>
        <v>72.69</v>
      </c>
      <c r="AM125" s="50">
        <f>AL125+Ulaz!AM125-'Izlaz COGS'!AM125</f>
        <v>72.69</v>
      </c>
      <c r="AN125" s="50">
        <f>AM125+Ulaz!AN125-'Izlaz COGS'!AN125</f>
        <v>72.69</v>
      </c>
      <c r="AO125" s="50">
        <f>AN125+Ulaz!AO125-'Izlaz COGS'!AO125</f>
        <v>72.69</v>
      </c>
      <c r="AP125" s="50">
        <f>AO125+Ulaz!AP125-'Izlaz COGS'!AP125</f>
        <v>72.69</v>
      </c>
      <c r="AQ125" s="50">
        <f>AP125+Ulaz!AQ125-'Izlaz COGS'!AQ125</f>
        <v>72.69</v>
      </c>
      <c r="AR125" s="50">
        <f>AQ125+Ulaz!AR125-'Izlaz COGS'!AR125</f>
        <v>72.69</v>
      </c>
      <c r="AS125" s="50">
        <f>AR125+Ulaz!AS125-'Izlaz COGS'!AS125</f>
        <v>72.69</v>
      </c>
      <c r="AT125" s="50">
        <f>AS125+Ulaz!AT125-'Izlaz COGS'!AT125</f>
        <v>72.69</v>
      </c>
      <c r="AU125" s="50">
        <f>AT125+Ulaz!AU125-'Izlaz COGS'!AU125</f>
        <v>72.69</v>
      </c>
      <c r="AV125" s="50">
        <f>AU125+Ulaz!AV125-'Izlaz COGS'!AV125</f>
        <v>72.69</v>
      </c>
      <c r="AW125" s="50">
        <f>AV125+Ulaz!AW125-'Izlaz COGS'!AW125</f>
        <v>72.69</v>
      </c>
      <c r="AX125" s="50">
        <f>AW125+Ulaz!AX125-'Izlaz COGS'!AX125</f>
        <v>72.69</v>
      </c>
      <c r="AY125" s="50">
        <f>AX125+Ulaz!AY125-'Izlaz COGS'!AY125</f>
        <v>72.69</v>
      </c>
      <c r="AZ125" s="50">
        <f>AY125+Ulaz!AZ125-'Izlaz COGS'!AZ125</f>
        <v>72.69</v>
      </c>
      <c r="BA125" s="50">
        <f>AZ125+Ulaz!BA125-'Izlaz COGS'!BA125</f>
        <v>72.69</v>
      </c>
      <c r="BB125" s="50">
        <f>BA125+Ulaz!BB125-'Izlaz COGS'!BB125</f>
        <v>72.69</v>
      </c>
      <c r="BC125" s="50">
        <f>BB125+Ulaz!BC125-'Izlaz COGS'!BC125</f>
        <v>72.69</v>
      </c>
    </row>
    <row r="126" spans="1:55" ht="15" customHeight="1" thickBot="1" x14ac:dyDescent="0.35">
      <c r="A126" s="34" t="s">
        <v>119</v>
      </c>
      <c r="B126" s="32" t="s">
        <v>6</v>
      </c>
      <c r="C126" s="85">
        <v>7.96</v>
      </c>
      <c r="D126" s="29"/>
      <c r="E126" s="86"/>
      <c r="F126" s="86"/>
      <c r="G126" s="86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>
        <f>C126+Ulaz!W126-'Izlaz COGS'!W126</f>
        <v>7.96</v>
      </c>
      <c r="X126" s="50">
        <f>W126+Ulaz!X126-'Izlaz COGS'!X126</f>
        <v>7.96</v>
      </c>
      <c r="Y126" s="50">
        <f>X126+Ulaz!Y126-'Izlaz COGS'!Y126</f>
        <v>7.96</v>
      </c>
      <c r="Z126" s="50">
        <f>Y126+Ulaz!Z126-'Izlaz COGS'!Z126</f>
        <v>7.96</v>
      </c>
      <c r="AA126" s="50">
        <f>Z126+Ulaz!AA126-'Izlaz COGS'!AA126</f>
        <v>7.96</v>
      </c>
      <c r="AB126" s="50">
        <f>AA126+Ulaz!AB126-'Izlaz COGS'!AB126</f>
        <v>7.96</v>
      </c>
      <c r="AC126" s="50">
        <f>AB126+Ulaz!AC126-'Izlaz COGS'!AC126</f>
        <v>7.96</v>
      </c>
      <c r="AD126" s="50">
        <f>AC126+Ulaz!AD126-'Izlaz COGS'!AD126</f>
        <v>7.96</v>
      </c>
      <c r="AE126" s="50">
        <f>AD126+Ulaz!AE126-'Izlaz COGS'!AE126</f>
        <v>7.96</v>
      </c>
      <c r="AF126" s="50">
        <f>AE126+Ulaz!AF126-'Izlaz COGS'!AF126</f>
        <v>7.96</v>
      </c>
      <c r="AG126" s="50">
        <f>AF126+Ulaz!AG126-'Izlaz COGS'!AG126</f>
        <v>7.96</v>
      </c>
      <c r="AH126" s="50">
        <f>AG126+Ulaz!AH126-'Izlaz COGS'!AH126</f>
        <v>7.96</v>
      </c>
      <c r="AI126" s="50">
        <f>AH126+Ulaz!AI126-'Izlaz COGS'!AI126</f>
        <v>7.96</v>
      </c>
      <c r="AJ126" s="50">
        <f>AI126+Ulaz!AJ126-'Izlaz COGS'!AJ126</f>
        <v>7.96</v>
      </c>
      <c r="AK126" s="50">
        <f>AJ126+Ulaz!AK126-'Izlaz COGS'!AK126</f>
        <v>7.96</v>
      </c>
      <c r="AL126" s="50">
        <f>AK126+Ulaz!AL126-'Izlaz COGS'!AL126</f>
        <v>7.96</v>
      </c>
      <c r="AM126" s="50">
        <f>AL126+Ulaz!AM126-'Izlaz COGS'!AM126</f>
        <v>7.96</v>
      </c>
      <c r="AN126" s="50">
        <f>AM126+Ulaz!AN126-'Izlaz COGS'!AN126</f>
        <v>7.96</v>
      </c>
      <c r="AO126" s="50">
        <f>AN126+Ulaz!AO126-'Izlaz COGS'!AO126</f>
        <v>7.96</v>
      </c>
      <c r="AP126" s="50">
        <f>AO126+Ulaz!AP126-'Izlaz COGS'!AP126</f>
        <v>7.96</v>
      </c>
      <c r="AQ126" s="50">
        <f>AP126+Ulaz!AQ126-'Izlaz COGS'!AQ126</f>
        <v>7.96</v>
      </c>
      <c r="AR126" s="50">
        <f>AQ126+Ulaz!AR126-'Izlaz COGS'!AR126</f>
        <v>7.96</v>
      </c>
      <c r="AS126" s="50">
        <f>AR126+Ulaz!AS126-'Izlaz COGS'!AS126</f>
        <v>7.96</v>
      </c>
      <c r="AT126" s="50">
        <f>AS126+Ulaz!AT126-'Izlaz COGS'!AT126</f>
        <v>7.96</v>
      </c>
      <c r="AU126" s="50">
        <f>AT126+Ulaz!AU126-'Izlaz COGS'!AU126</f>
        <v>7.96</v>
      </c>
      <c r="AV126" s="50">
        <f>AU126+Ulaz!AV126-'Izlaz COGS'!AV126</f>
        <v>7.96</v>
      </c>
      <c r="AW126" s="50">
        <f>AV126+Ulaz!AW126-'Izlaz COGS'!AW126</f>
        <v>7.96</v>
      </c>
      <c r="AX126" s="50">
        <f>AW126+Ulaz!AX126-'Izlaz COGS'!AX126</f>
        <v>7.96</v>
      </c>
      <c r="AY126" s="50">
        <f>AX126+Ulaz!AY126-'Izlaz COGS'!AY126</f>
        <v>7.96</v>
      </c>
      <c r="AZ126" s="50">
        <f>AY126+Ulaz!AZ126-'Izlaz COGS'!AZ126</f>
        <v>7.96</v>
      </c>
      <c r="BA126" s="50">
        <f>AZ126+Ulaz!BA126-'Izlaz COGS'!BA126</f>
        <v>7.96</v>
      </c>
      <c r="BB126" s="50">
        <f>BA126+Ulaz!BB126-'Izlaz COGS'!BB126</f>
        <v>7.96</v>
      </c>
      <c r="BC126" s="50">
        <f>BB126+Ulaz!BC126-'Izlaz COGS'!BC126</f>
        <v>7.96</v>
      </c>
    </row>
    <row r="127" spans="1:55" ht="15" customHeight="1" thickBot="1" x14ac:dyDescent="0.35">
      <c r="A127" s="34" t="s">
        <v>119</v>
      </c>
      <c r="B127" s="32" t="s">
        <v>121</v>
      </c>
      <c r="C127" s="85">
        <v>2158.38</v>
      </c>
      <c r="D127" s="29"/>
      <c r="E127" s="86"/>
      <c r="F127" s="86"/>
      <c r="G127" s="86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>
        <f>C127+Ulaz!W127-'Izlaz COGS'!W127</f>
        <v>2158.38</v>
      </c>
      <c r="X127" s="50">
        <f>W127+Ulaz!X127-'Izlaz COGS'!X127</f>
        <v>2158.38</v>
      </c>
      <c r="Y127" s="50">
        <f>X127+Ulaz!Y127-'Izlaz COGS'!Y127</f>
        <v>2158.38</v>
      </c>
      <c r="Z127" s="50">
        <f>Y127+Ulaz!Z127-'Izlaz COGS'!Z127</f>
        <v>2158.38</v>
      </c>
      <c r="AA127" s="50">
        <f>Z127+Ulaz!AA127-'Izlaz COGS'!AA127</f>
        <v>2158.38</v>
      </c>
      <c r="AB127" s="50">
        <f>AA127+Ulaz!AB127-'Izlaz COGS'!AB127</f>
        <v>2158.38</v>
      </c>
      <c r="AC127" s="50">
        <f>AB127+Ulaz!AC127-'Izlaz COGS'!AC127</f>
        <v>2158.38</v>
      </c>
      <c r="AD127" s="50">
        <f>AC127+Ulaz!AD127-'Izlaz COGS'!AD127</f>
        <v>2158.38</v>
      </c>
      <c r="AE127" s="50">
        <f>AD127+Ulaz!AE127-'Izlaz COGS'!AE127</f>
        <v>2158.38</v>
      </c>
      <c r="AF127" s="50">
        <f>AE127+Ulaz!AF127-'Izlaz COGS'!AF127</f>
        <v>2158.38</v>
      </c>
      <c r="AG127" s="50">
        <f>AF127+Ulaz!AG127-'Izlaz COGS'!AG127</f>
        <v>2158.38</v>
      </c>
      <c r="AH127" s="50">
        <f>AG127+Ulaz!AH127-'Izlaz COGS'!AH127</f>
        <v>2158.38</v>
      </c>
      <c r="AI127" s="50">
        <f>AH127+Ulaz!AI127-'Izlaz COGS'!AI127</f>
        <v>2158.38</v>
      </c>
      <c r="AJ127" s="50">
        <f>AI127+Ulaz!AJ127-'Izlaz COGS'!AJ127</f>
        <v>2158.38</v>
      </c>
      <c r="AK127" s="50">
        <f>AJ127+Ulaz!AK127-'Izlaz COGS'!AK127</f>
        <v>2158.38</v>
      </c>
      <c r="AL127" s="50">
        <f>AK127+Ulaz!AL127-'Izlaz COGS'!AL127</f>
        <v>2158.38</v>
      </c>
      <c r="AM127" s="50">
        <f>AL127+Ulaz!AM127-'Izlaz COGS'!AM127</f>
        <v>2158.38</v>
      </c>
      <c r="AN127" s="50">
        <f>AM127+Ulaz!AN127-'Izlaz COGS'!AN127</f>
        <v>2158.38</v>
      </c>
      <c r="AO127" s="50">
        <f>AN127+Ulaz!AO127-'Izlaz COGS'!AO127</f>
        <v>2158.38</v>
      </c>
      <c r="AP127" s="50">
        <f>AO127+Ulaz!AP127-'Izlaz COGS'!AP127</f>
        <v>2158.38</v>
      </c>
      <c r="AQ127" s="50">
        <f>AP127+Ulaz!AQ127-'Izlaz COGS'!AQ127</f>
        <v>2158.38</v>
      </c>
      <c r="AR127" s="50">
        <f>AQ127+Ulaz!AR127-'Izlaz COGS'!AR127</f>
        <v>2158.38</v>
      </c>
      <c r="AS127" s="50">
        <f>AR127+Ulaz!AS127-'Izlaz COGS'!AS127</f>
        <v>2158.38</v>
      </c>
      <c r="AT127" s="50">
        <f>AS127+Ulaz!AT127-'Izlaz COGS'!AT127</f>
        <v>2158.38</v>
      </c>
      <c r="AU127" s="50">
        <f>AT127+Ulaz!AU127-'Izlaz COGS'!AU127</f>
        <v>2158.38</v>
      </c>
      <c r="AV127" s="50">
        <f>AU127+Ulaz!AV127-'Izlaz COGS'!AV127</f>
        <v>2158.38</v>
      </c>
      <c r="AW127" s="50">
        <f>AV127+Ulaz!AW127-'Izlaz COGS'!AW127</f>
        <v>2158.38</v>
      </c>
      <c r="AX127" s="50">
        <f>AW127+Ulaz!AX127-'Izlaz COGS'!AX127</f>
        <v>2158.38</v>
      </c>
      <c r="AY127" s="50">
        <f>AX127+Ulaz!AY127-'Izlaz COGS'!AY127</f>
        <v>2158.38</v>
      </c>
      <c r="AZ127" s="50">
        <f>AY127+Ulaz!AZ127-'Izlaz COGS'!AZ127</f>
        <v>2158.38</v>
      </c>
      <c r="BA127" s="50">
        <f>AZ127+Ulaz!BA127-'Izlaz COGS'!BA127</f>
        <v>2158.38</v>
      </c>
      <c r="BB127" s="50">
        <f>BA127+Ulaz!BB127-'Izlaz COGS'!BB127</f>
        <v>2158.38</v>
      </c>
      <c r="BC127" s="50">
        <f>BB127+Ulaz!BC127-'Izlaz COGS'!BC127</f>
        <v>2158.38</v>
      </c>
    </row>
    <row r="128" spans="1:55" ht="15" customHeight="1" thickBot="1" x14ac:dyDescent="0.35">
      <c r="A128" s="34" t="s">
        <v>119</v>
      </c>
      <c r="B128" s="32" t="s">
        <v>8</v>
      </c>
      <c r="C128" s="85">
        <v>0</v>
      </c>
      <c r="D128" s="29"/>
      <c r="E128" s="86"/>
      <c r="F128" s="86"/>
      <c r="G128" s="86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>
        <f>C128+Ulaz!W128-'Izlaz COGS'!W128</f>
        <v>0</v>
      </c>
      <c r="X128" s="50">
        <f>W128+Ulaz!X128-'Izlaz COGS'!X128</f>
        <v>0</v>
      </c>
      <c r="Y128" s="50">
        <f>X128+Ulaz!Y128-'Izlaz COGS'!Y128</f>
        <v>0</v>
      </c>
      <c r="Z128" s="50">
        <f>Y128+Ulaz!Z128-'Izlaz COGS'!Z128</f>
        <v>0</v>
      </c>
      <c r="AA128" s="50">
        <f>Z128+Ulaz!AA128-'Izlaz COGS'!AA128</f>
        <v>0</v>
      </c>
      <c r="AB128" s="50">
        <f>AA128+Ulaz!AB128-'Izlaz COGS'!AB128</f>
        <v>0</v>
      </c>
      <c r="AC128" s="50">
        <f>AB128+Ulaz!AC128-'Izlaz COGS'!AC128</f>
        <v>0</v>
      </c>
      <c r="AD128" s="50">
        <f>AC128+Ulaz!AD128-'Izlaz COGS'!AD128</f>
        <v>0</v>
      </c>
      <c r="AE128" s="50">
        <f>AD128+Ulaz!AE128-'Izlaz COGS'!AE128</f>
        <v>0</v>
      </c>
      <c r="AF128" s="50">
        <f>AE128+Ulaz!AF128-'Izlaz COGS'!AF128</f>
        <v>0</v>
      </c>
      <c r="AG128" s="50">
        <f>AF128+Ulaz!AG128-'Izlaz COGS'!AG128</f>
        <v>0</v>
      </c>
      <c r="AH128" s="50">
        <f>AG128+Ulaz!AH128-'Izlaz COGS'!AH128</f>
        <v>0</v>
      </c>
      <c r="AI128" s="50">
        <f>AH128+Ulaz!AI128-'Izlaz COGS'!AI128</f>
        <v>0</v>
      </c>
      <c r="AJ128" s="50">
        <f>AI128+Ulaz!AJ128-'Izlaz COGS'!AJ128</f>
        <v>0</v>
      </c>
      <c r="AK128" s="50">
        <f>AJ128+Ulaz!AK128-'Izlaz COGS'!AK128</f>
        <v>0</v>
      </c>
      <c r="AL128" s="50">
        <f>AK128+Ulaz!AL128-'Izlaz COGS'!AL128</f>
        <v>0</v>
      </c>
      <c r="AM128" s="50">
        <f>AL128+Ulaz!AM128-'Izlaz COGS'!AM128</f>
        <v>0</v>
      </c>
      <c r="AN128" s="50">
        <f>AM128+Ulaz!AN128-'Izlaz COGS'!AN128</f>
        <v>0</v>
      </c>
      <c r="AO128" s="50">
        <f>AN128+Ulaz!AO128-'Izlaz COGS'!AO128</f>
        <v>0</v>
      </c>
      <c r="AP128" s="50">
        <f>AO128+Ulaz!AP128-'Izlaz COGS'!AP128</f>
        <v>0</v>
      </c>
      <c r="AQ128" s="50">
        <f>AP128+Ulaz!AQ128-'Izlaz COGS'!AQ128</f>
        <v>0</v>
      </c>
      <c r="AR128" s="50">
        <f>AQ128+Ulaz!AR128-'Izlaz COGS'!AR128</f>
        <v>0</v>
      </c>
      <c r="AS128" s="50">
        <f>AR128+Ulaz!AS128-'Izlaz COGS'!AS128</f>
        <v>0</v>
      </c>
      <c r="AT128" s="50">
        <f>AS128+Ulaz!AT128-'Izlaz COGS'!AT128</f>
        <v>0</v>
      </c>
      <c r="AU128" s="50">
        <f>AT128+Ulaz!AU128-'Izlaz COGS'!AU128</f>
        <v>0</v>
      </c>
      <c r="AV128" s="50">
        <f>AU128+Ulaz!AV128-'Izlaz COGS'!AV128</f>
        <v>0</v>
      </c>
      <c r="AW128" s="50">
        <f>AV128+Ulaz!AW128-'Izlaz COGS'!AW128</f>
        <v>0</v>
      </c>
      <c r="AX128" s="50">
        <f>AW128+Ulaz!AX128-'Izlaz COGS'!AX128</f>
        <v>0</v>
      </c>
      <c r="AY128" s="50">
        <f>AX128+Ulaz!AY128-'Izlaz COGS'!AY128</f>
        <v>0</v>
      </c>
      <c r="AZ128" s="50">
        <f>AY128+Ulaz!AZ128-'Izlaz COGS'!AZ128</f>
        <v>0</v>
      </c>
      <c r="BA128" s="50">
        <f>AZ128+Ulaz!BA128-'Izlaz COGS'!BA128</f>
        <v>0</v>
      </c>
      <c r="BB128" s="50">
        <f>BA128+Ulaz!BB128-'Izlaz COGS'!BB128</f>
        <v>0</v>
      </c>
      <c r="BC128" s="50">
        <f>BB128+Ulaz!BC128-'Izlaz COGS'!BC128</f>
        <v>0</v>
      </c>
    </row>
    <row r="129" spans="1:55" ht="15" customHeight="1" thickBot="1" x14ac:dyDescent="0.35">
      <c r="A129" s="34" t="s">
        <v>119</v>
      </c>
      <c r="B129" s="32" t="s">
        <v>122</v>
      </c>
      <c r="C129" s="85">
        <v>3202.1</v>
      </c>
      <c r="D129" s="29"/>
      <c r="E129" s="86"/>
      <c r="F129" s="86"/>
      <c r="G129" s="86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>
        <f>C129+Ulaz!W129-'Izlaz COGS'!W129</f>
        <v>3202.1</v>
      </c>
      <c r="X129" s="50">
        <f>W129+Ulaz!X129-'Izlaz COGS'!X129</f>
        <v>3202.1</v>
      </c>
      <c r="Y129" s="50">
        <f>X129+Ulaz!Y129-'Izlaz COGS'!Y129</f>
        <v>3202.1</v>
      </c>
      <c r="Z129" s="50">
        <f>Y129+Ulaz!Z129-'Izlaz COGS'!Z129</f>
        <v>3202.1</v>
      </c>
      <c r="AA129" s="50">
        <f>Z129+Ulaz!AA129-'Izlaz COGS'!AA129</f>
        <v>3202.1</v>
      </c>
      <c r="AB129" s="50">
        <f>AA129+Ulaz!AB129-'Izlaz COGS'!AB129</f>
        <v>3202.1</v>
      </c>
      <c r="AC129" s="50">
        <f>AB129+Ulaz!AC129-'Izlaz COGS'!AC129</f>
        <v>3202.1</v>
      </c>
      <c r="AD129" s="50">
        <f>AC129+Ulaz!AD129-'Izlaz COGS'!AD129</f>
        <v>3202.1</v>
      </c>
      <c r="AE129" s="50">
        <f>AD129+Ulaz!AE129-'Izlaz COGS'!AE129</f>
        <v>3202.1</v>
      </c>
      <c r="AF129" s="50">
        <f>AE129+Ulaz!AF129-'Izlaz COGS'!AF129</f>
        <v>3202.1</v>
      </c>
      <c r="AG129" s="50">
        <f>AF129+Ulaz!AG129-'Izlaz COGS'!AG129</f>
        <v>3202.1</v>
      </c>
      <c r="AH129" s="50">
        <f>AG129+Ulaz!AH129-'Izlaz COGS'!AH129</f>
        <v>3202.1</v>
      </c>
      <c r="AI129" s="50">
        <f>AH129+Ulaz!AI129-'Izlaz COGS'!AI129</f>
        <v>3202.1</v>
      </c>
      <c r="AJ129" s="50">
        <f>AI129+Ulaz!AJ129-'Izlaz COGS'!AJ129</f>
        <v>3202.1</v>
      </c>
      <c r="AK129" s="50">
        <f>AJ129+Ulaz!AK129-'Izlaz COGS'!AK129</f>
        <v>3202.1</v>
      </c>
      <c r="AL129" s="50">
        <f>AK129+Ulaz!AL129-'Izlaz COGS'!AL129</f>
        <v>3202.1</v>
      </c>
      <c r="AM129" s="50">
        <f>AL129+Ulaz!AM129-'Izlaz COGS'!AM129</f>
        <v>3202.1</v>
      </c>
      <c r="AN129" s="50">
        <f>AM129+Ulaz!AN129-'Izlaz COGS'!AN129</f>
        <v>3202.1</v>
      </c>
      <c r="AO129" s="50">
        <f>AN129+Ulaz!AO129-'Izlaz COGS'!AO129</f>
        <v>3202.1</v>
      </c>
      <c r="AP129" s="50">
        <f>AO129+Ulaz!AP129-'Izlaz COGS'!AP129</f>
        <v>3202.1</v>
      </c>
      <c r="AQ129" s="50">
        <f>AP129+Ulaz!AQ129-'Izlaz COGS'!AQ129</f>
        <v>3202.1</v>
      </c>
      <c r="AR129" s="50">
        <f>AQ129+Ulaz!AR129-'Izlaz COGS'!AR129</f>
        <v>3202.1</v>
      </c>
      <c r="AS129" s="50">
        <f>AR129+Ulaz!AS129-'Izlaz COGS'!AS129</f>
        <v>3202.1</v>
      </c>
      <c r="AT129" s="50">
        <f>AS129+Ulaz!AT129-'Izlaz COGS'!AT129</f>
        <v>3202.1</v>
      </c>
      <c r="AU129" s="50">
        <f>AT129+Ulaz!AU129-'Izlaz COGS'!AU129</f>
        <v>3202.1</v>
      </c>
      <c r="AV129" s="50">
        <f>AU129+Ulaz!AV129-'Izlaz COGS'!AV129</f>
        <v>3202.1</v>
      </c>
      <c r="AW129" s="50">
        <f>AV129+Ulaz!AW129-'Izlaz COGS'!AW129</f>
        <v>3202.1</v>
      </c>
      <c r="AX129" s="50">
        <f>AW129+Ulaz!AX129-'Izlaz COGS'!AX129</f>
        <v>3202.1</v>
      </c>
      <c r="AY129" s="50">
        <f>AX129+Ulaz!AY129-'Izlaz COGS'!AY129</f>
        <v>3202.1</v>
      </c>
      <c r="AZ129" s="50">
        <f>AY129+Ulaz!AZ129-'Izlaz COGS'!AZ129</f>
        <v>3202.1</v>
      </c>
      <c r="BA129" s="50">
        <f>AZ129+Ulaz!BA129-'Izlaz COGS'!BA129</f>
        <v>3202.1</v>
      </c>
      <c r="BB129" s="50">
        <f>BA129+Ulaz!BB129-'Izlaz COGS'!BB129</f>
        <v>3202.1</v>
      </c>
      <c r="BC129" s="50">
        <f>BB129+Ulaz!BC129-'Izlaz COGS'!BC129</f>
        <v>3202.1</v>
      </c>
    </row>
    <row r="130" spans="1:55" ht="15" customHeight="1" thickBot="1" x14ac:dyDescent="0.35">
      <c r="A130" s="34" t="s">
        <v>119</v>
      </c>
      <c r="B130" s="32" t="s">
        <v>33</v>
      </c>
      <c r="C130" s="85">
        <v>5654.65</v>
      </c>
      <c r="D130" s="29"/>
      <c r="E130" s="86"/>
      <c r="F130" s="86"/>
      <c r="G130" s="86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>
        <f>C130+Ulaz!W130-'Izlaz COGS'!W130</f>
        <v>105654.65</v>
      </c>
      <c r="X130" s="50">
        <f>W130+Ulaz!X130-'Izlaz COGS'!X130</f>
        <v>105654.65</v>
      </c>
      <c r="Y130" s="50">
        <f>X130+Ulaz!Y130-'Izlaz COGS'!Y130</f>
        <v>105654.65</v>
      </c>
      <c r="Z130" s="50">
        <f>Y130+Ulaz!Z130-'Izlaz COGS'!Z130</f>
        <v>105654.65</v>
      </c>
      <c r="AA130" s="50">
        <f>Z130+Ulaz!AA130-'Izlaz COGS'!AA130</f>
        <v>205654.65</v>
      </c>
      <c r="AB130" s="50">
        <f>AA130+Ulaz!AB130-'Izlaz COGS'!AB130</f>
        <v>305654.65000000002</v>
      </c>
      <c r="AC130" s="50">
        <f>AB130+Ulaz!AC130-'Izlaz COGS'!AC130</f>
        <v>405654.65</v>
      </c>
      <c r="AD130" s="50">
        <f>AC130+Ulaz!AD130-'Izlaz COGS'!AD130</f>
        <v>405654.65</v>
      </c>
      <c r="AE130" s="50">
        <f>AD130+Ulaz!AE130-'Izlaz COGS'!AE130</f>
        <v>405654.65</v>
      </c>
      <c r="AF130" s="50">
        <f>AE130+Ulaz!AF130-'Izlaz COGS'!AF130</f>
        <v>405654.65</v>
      </c>
      <c r="AG130" s="50">
        <f>AF130+Ulaz!AG130-'Izlaz COGS'!AG130</f>
        <v>405654.65</v>
      </c>
      <c r="AH130" s="50">
        <f>AG130+Ulaz!AH130-'Izlaz COGS'!AH130</f>
        <v>405654.65</v>
      </c>
      <c r="AI130" s="50">
        <f>AH130+Ulaz!AI130-'Izlaz COGS'!AI130</f>
        <v>405654.65</v>
      </c>
      <c r="AJ130" s="50">
        <f>AI130+Ulaz!AJ130-'Izlaz COGS'!AJ130</f>
        <v>405654.65</v>
      </c>
      <c r="AK130" s="50">
        <f>AJ130+Ulaz!AK130-'Izlaz COGS'!AK130</f>
        <v>405654.65</v>
      </c>
      <c r="AL130" s="50">
        <f>AK130+Ulaz!AL130-'Izlaz COGS'!AL130</f>
        <v>505654.65</v>
      </c>
      <c r="AM130" s="50">
        <f>AL130+Ulaz!AM130-'Izlaz COGS'!AM130</f>
        <v>505654.65</v>
      </c>
      <c r="AN130" s="50">
        <f>AM130+Ulaz!AN130-'Izlaz COGS'!AN130</f>
        <v>505654.65</v>
      </c>
      <c r="AO130" s="50">
        <f>AN130+Ulaz!AO130-'Izlaz COGS'!AO130</f>
        <v>505654.65</v>
      </c>
      <c r="AP130" s="50">
        <f>AO130+Ulaz!AP130-'Izlaz COGS'!AP130</f>
        <v>605654.65</v>
      </c>
      <c r="AQ130" s="50">
        <f>AP130+Ulaz!AQ130-'Izlaz COGS'!AQ130</f>
        <v>605654.65</v>
      </c>
      <c r="AR130" s="50">
        <f>AQ130+Ulaz!AR130-'Izlaz COGS'!AR130</f>
        <v>605654.65</v>
      </c>
      <c r="AS130" s="50">
        <f>AR130+Ulaz!AS130-'Izlaz COGS'!AS130</f>
        <v>605654.65</v>
      </c>
      <c r="AT130" s="50">
        <f>AS130+Ulaz!AT130-'Izlaz COGS'!AT130</f>
        <v>605654.65</v>
      </c>
      <c r="AU130" s="50">
        <f>AT130+Ulaz!AU130-'Izlaz COGS'!AU130</f>
        <v>605654.65</v>
      </c>
      <c r="AV130" s="50">
        <f>AU130+Ulaz!AV130-'Izlaz COGS'!AV130</f>
        <v>615654.65</v>
      </c>
      <c r="AW130" s="50">
        <f>AV130+Ulaz!AW130-'Izlaz COGS'!AW130</f>
        <v>615654.65</v>
      </c>
      <c r="AX130" s="50">
        <f>AW130+Ulaz!AX130-'Izlaz COGS'!AX130</f>
        <v>615654.65</v>
      </c>
      <c r="AY130" s="50">
        <f>AX130+Ulaz!AY130-'Izlaz COGS'!AY130</f>
        <v>615654.65</v>
      </c>
      <c r="AZ130" s="50">
        <f>AY130+Ulaz!AZ130-'Izlaz COGS'!AZ130</f>
        <v>615654.65</v>
      </c>
      <c r="BA130" s="50">
        <f>AZ130+Ulaz!BA130-'Izlaz COGS'!BA130</f>
        <v>715654.65</v>
      </c>
      <c r="BB130" s="50">
        <f>BA130+Ulaz!BB130-'Izlaz COGS'!BB130</f>
        <v>815654.65</v>
      </c>
      <c r="BC130" s="50">
        <f>BB130+Ulaz!BC130-'Izlaz COGS'!BC130</f>
        <v>815654.65</v>
      </c>
    </row>
    <row r="131" spans="1:55" ht="15" customHeight="1" thickBot="1" x14ac:dyDescent="0.35">
      <c r="A131" s="34" t="s">
        <v>119</v>
      </c>
      <c r="B131" s="32" t="s">
        <v>123</v>
      </c>
      <c r="C131" s="85">
        <v>64.75</v>
      </c>
      <c r="D131" s="29"/>
      <c r="E131" s="86"/>
      <c r="F131" s="86"/>
      <c r="G131" s="86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>
        <f>C131+Ulaz!W131-'Izlaz COGS'!W131</f>
        <v>64.75</v>
      </c>
      <c r="X131" s="50">
        <f>W131+Ulaz!X131-'Izlaz COGS'!X131</f>
        <v>64.75</v>
      </c>
      <c r="Y131" s="50">
        <f>X131+Ulaz!Y131-'Izlaz COGS'!Y131</f>
        <v>64.75</v>
      </c>
      <c r="Z131" s="50">
        <f>Y131+Ulaz!Z131-'Izlaz COGS'!Z131</f>
        <v>64.75</v>
      </c>
      <c r="AA131" s="50">
        <f>Z131+Ulaz!AA131-'Izlaz COGS'!AA131</f>
        <v>64.75</v>
      </c>
      <c r="AB131" s="50">
        <f>AA131+Ulaz!AB131-'Izlaz COGS'!AB131</f>
        <v>64.75</v>
      </c>
      <c r="AC131" s="50">
        <f>AB131+Ulaz!AC131-'Izlaz COGS'!AC131</f>
        <v>64.75</v>
      </c>
      <c r="AD131" s="50">
        <f>AC131+Ulaz!AD131-'Izlaz COGS'!AD131</f>
        <v>64.75</v>
      </c>
      <c r="AE131" s="50">
        <f>AD131+Ulaz!AE131-'Izlaz COGS'!AE131</f>
        <v>64.75</v>
      </c>
      <c r="AF131" s="50">
        <f>AE131+Ulaz!AF131-'Izlaz COGS'!AF131</f>
        <v>64.75</v>
      </c>
      <c r="AG131" s="50">
        <f>AF131+Ulaz!AG131-'Izlaz COGS'!AG131</f>
        <v>64.75</v>
      </c>
      <c r="AH131" s="50">
        <f>AG131+Ulaz!AH131-'Izlaz COGS'!AH131</f>
        <v>64.75</v>
      </c>
      <c r="AI131" s="50">
        <f>AH131+Ulaz!AI131-'Izlaz COGS'!AI131</f>
        <v>64.75</v>
      </c>
      <c r="AJ131" s="50">
        <f>AI131+Ulaz!AJ131-'Izlaz COGS'!AJ131</f>
        <v>64.75</v>
      </c>
      <c r="AK131" s="50">
        <f>AJ131+Ulaz!AK131-'Izlaz COGS'!AK131</f>
        <v>64.75</v>
      </c>
      <c r="AL131" s="50">
        <f>AK131+Ulaz!AL131-'Izlaz COGS'!AL131</f>
        <v>64.75</v>
      </c>
      <c r="AM131" s="50">
        <f>AL131+Ulaz!AM131-'Izlaz COGS'!AM131</f>
        <v>64.75</v>
      </c>
      <c r="AN131" s="50">
        <f>AM131+Ulaz!AN131-'Izlaz COGS'!AN131</f>
        <v>64.75</v>
      </c>
      <c r="AO131" s="50">
        <f>AN131+Ulaz!AO131-'Izlaz COGS'!AO131</f>
        <v>64.75</v>
      </c>
      <c r="AP131" s="50">
        <f>AO131+Ulaz!AP131-'Izlaz COGS'!AP131</f>
        <v>64.75</v>
      </c>
      <c r="AQ131" s="50">
        <f>AP131+Ulaz!AQ131-'Izlaz COGS'!AQ131</f>
        <v>64.75</v>
      </c>
      <c r="AR131" s="50">
        <f>AQ131+Ulaz!AR131-'Izlaz COGS'!AR131</f>
        <v>64.75</v>
      </c>
      <c r="AS131" s="50">
        <f>AR131+Ulaz!AS131-'Izlaz COGS'!AS131</f>
        <v>64.75</v>
      </c>
      <c r="AT131" s="50">
        <f>AS131+Ulaz!AT131-'Izlaz COGS'!AT131</f>
        <v>64.75</v>
      </c>
      <c r="AU131" s="50">
        <f>AT131+Ulaz!AU131-'Izlaz COGS'!AU131</f>
        <v>64.75</v>
      </c>
      <c r="AV131" s="50">
        <f>AU131+Ulaz!AV131-'Izlaz COGS'!AV131</f>
        <v>64.75</v>
      </c>
      <c r="AW131" s="50">
        <f>AV131+Ulaz!AW131-'Izlaz COGS'!AW131</f>
        <v>64.75</v>
      </c>
      <c r="AX131" s="50">
        <f>AW131+Ulaz!AX131-'Izlaz COGS'!AX131</f>
        <v>64.75</v>
      </c>
      <c r="AY131" s="50">
        <f>AX131+Ulaz!AY131-'Izlaz COGS'!AY131</f>
        <v>64.75</v>
      </c>
      <c r="AZ131" s="50">
        <f>AY131+Ulaz!AZ131-'Izlaz COGS'!AZ131</f>
        <v>64.75</v>
      </c>
      <c r="BA131" s="50">
        <f>AZ131+Ulaz!BA131-'Izlaz COGS'!BA131</f>
        <v>64.75</v>
      </c>
      <c r="BB131" s="50">
        <f>BA131+Ulaz!BB131-'Izlaz COGS'!BB131</f>
        <v>64.75</v>
      </c>
      <c r="BC131" s="50">
        <f>BB131+Ulaz!BC131-'Izlaz COGS'!BC131</f>
        <v>64.75</v>
      </c>
    </row>
    <row r="132" spans="1:55" ht="15" customHeight="1" thickBot="1" x14ac:dyDescent="0.35">
      <c r="A132" s="34" t="s">
        <v>119</v>
      </c>
      <c r="B132" s="32" t="s">
        <v>116</v>
      </c>
      <c r="C132" s="85">
        <v>30.32</v>
      </c>
      <c r="D132" s="29"/>
      <c r="E132" s="86"/>
      <c r="F132" s="86"/>
      <c r="G132" s="86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>
        <f>C132+Ulaz!W132-'Izlaz COGS'!W132</f>
        <v>30.32</v>
      </c>
      <c r="X132" s="50">
        <f>W132+Ulaz!X132-'Izlaz COGS'!X132</f>
        <v>30.32</v>
      </c>
      <c r="Y132" s="50">
        <f>X132+Ulaz!Y132-'Izlaz COGS'!Y132</f>
        <v>30.32</v>
      </c>
      <c r="Z132" s="50">
        <f>Y132+Ulaz!Z132-'Izlaz COGS'!Z132</f>
        <v>30.32</v>
      </c>
      <c r="AA132" s="50">
        <f>Z132+Ulaz!AA132-'Izlaz COGS'!AA132</f>
        <v>30.32</v>
      </c>
      <c r="AB132" s="50">
        <f>AA132+Ulaz!AB132-'Izlaz COGS'!AB132</f>
        <v>30.32</v>
      </c>
      <c r="AC132" s="50">
        <f>AB132+Ulaz!AC132-'Izlaz COGS'!AC132</f>
        <v>30.32</v>
      </c>
      <c r="AD132" s="50">
        <f>AC132+Ulaz!AD132-'Izlaz COGS'!AD132</f>
        <v>30.32</v>
      </c>
      <c r="AE132" s="50">
        <f>AD132+Ulaz!AE132-'Izlaz COGS'!AE132</f>
        <v>30.32</v>
      </c>
      <c r="AF132" s="50">
        <f>AE132+Ulaz!AF132-'Izlaz COGS'!AF132</f>
        <v>30.32</v>
      </c>
      <c r="AG132" s="50">
        <f>AF132+Ulaz!AG132-'Izlaz COGS'!AG132</f>
        <v>30.32</v>
      </c>
      <c r="AH132" s="50">
        <f>AG132+Ulaz!AH132-'Izlaz COGS'!AH132</f>
        <v>30.32</v>
      </c>
      <c r="AI132" s="50">
        <f>AH132+Ulaz!AI132-'Izlaz COGS'!AI132</f>
        <v>30.32</v>
      </c>
      <c r="AJ132" s="50">
        <f>AI132+Ulaz!AJ132-'Izlaz COGS'!AJ132</f>
        <v>30.32</v>
      </c>
      <c r="AK132" s="50">
        <f>AJ132+Ulaz!AK132-'Izlaz COGS'!AK132</f>
        <v>30.32</v>
      </c>
      <c r="AL132" s="50">
        <f>AK132+Ulaz!AL132-'Izlaz COGS'!AL132</f>
        <v>30.32</v>
      </c>
      <c r="AM132" s="50">
        <f>AL132+Ulaz!AM132-'Izlaz COGS'!AM132</f>
        <v>30.32</v>
      </c>
      <c r="AN132" s="50">
        <f>AM132+Ulaz!AN132-'Izlaz COGS'!AN132</f>
        <v>30.32</v>
      </c>
      <c r="AO132" s="50">
        <f>AN132+Ulaz!AO132-'Izlaz COGS'!AO132</f>
        <v>30.32</v>
      </c>
      <c r="AP132" s="50">
        <f>AO132+Ulaz!AP132-'Izlaz COGS'!AP132</f>
        <v>30.32</v>
      </c>
      <c r="AQ132" s="50">
        <f>AP132+Ulaz!AQ132-'Izlaz COGS'!AQ132</f>
        <v>30.32</v>
      </c>
      <c r="AR132" s="50">
        <f>AQ132+Ulaz!AR132-'Izlaz COGS'!AR132</f>
        <v>30.32</v>
      </c>
      <c r="AS132" s="50">
        <f>AR132+Ulaz!AS132-'Izlaz COGS'!AS132</f>
        <v>30.32</v>
      </c>
      <c r="AT132" s="50">
        <f>AS132+Ulaz!AT132-'Izlaz COGS'!AT132</f>
        <v>30.32</v>
      </c>
      <c r="AU132" s="50">
        <f>AT132+Ulaz!AU132-'Izlaz COGS'!AU132</f>
        <v>30.32</v>
      </c>
      <c r="AV132" s="50">
        <f>AU132+Ulaz!AV132-'Izlaz COGS'!AV132</f>
        <v>30.32</v>
      </c>
      <c r="AW132" s="50">
        <f>AV132+Ulaz!AW132-'Izlaz COGS'!AW132</f>
        <v>30.32</v>
      </c>
      <c r="AX132" s="50">
        <f>AW132+Ulaz!AX132-'Izlaz COGS'!AX132</f>
        <v>30.32</v>
      </c>
      <c r="AY132" s="50">
        <f>AX132+Ulaz!AY132-'Izlaz COGS'!AY132</f>
        <v>30.32</v>
      </c>
      <c r="AZ132" s="50">
        <f>AY132+Ulaz!AZ132-'Izlaz COGS'!AZ132</f>
        <v>30.32</v>
      </c>
      <c r="BA132" s="50">
        <f>AZ132+Ulaz!BA132-'Izlaz COGS'!BA132</f>
        <v>30.32</v>
      </c>
      <c r="BB132" s="50">
        <f>BA132+Ulaz!BB132-'Izlaz COGS'!BB132</f>
        <v>30.32</v>
      </c>
      <c r="BC132" s="50">
        <f>BB132+Ulaz!BC132-'Izlaz COGS'!BC132</f>
        <v>30.32</v>
      </c>
    </row>
    <row r="133" spans="1:55" ht="15" customHeight="1" thickBot="1" x14ac:dyDescent="0.35">
      <c r="A133" s="34" t="s">
        <v>119</v>
      </c>
      <c r="B133" s="32" t="s">
        <v>16</v>
      </c>
      <c r="C133" s="85">
        <v>3257.03</v>
      </c>
      <c r="D133" s="29"/>
      <c r="E133" s="86"/>
      <c r="F133" s="86"/>
      <c r="G133" s="86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>
        <f>C133+Ulaz!W133-'Izlaz COGS'!W133</f>
        <v>3257.03</v>
      </c>
      <c r="X133" s="50">
        <f>W133+Ulaz!X133-'Izlaz COGS'!X133</f>
        <v>3257.03</v>
      </c>
      <c r="Y133" s="50">
        <f>X133+Ulaz!Y133-'Izlaz COGS'!Y133</f>
        <v>18257.03</v>
      </c>
      <c r="Z133" s="50">
        <f>Y133+Ulaz!Z133-'Izlaz COGS'!Z133</f>
        <v>18257.03</v>
      </c>
      <c r="AA133" s="50">
        <f>Z133+Ulaz!AA133-'Izlaz COGS'!AA133</f>
        <v>18257.03</v>
      </c>
      <c r="AB133" s="50">
        <f>AA133+Ulaz!AB133-'Izlaz COGS'!AB133</f>
        <v>18257.03</v>
      </c>
      <c r="AC133" s="50">
        <f>AB133+Ulaz!AC133-'Izlaz COGS'!AC133</f>
        <v>18257.03</v>
      </c>
      <c r="AD133" s="50">
        <f>AC133+Ulaz!AD133-'Izlaz COGS'!AD133</f>
        <v>18257.03</v>
      </c>
      <c r="AE133" s="50">
        <f>AD133+Ulaz!AE133-'Izlaz COGS'!AE133</f>
        <v>18257.03</v>
      </c>
      <c r="AF133" s="50">
        <f>AE133+Ulaz!AF133-'Izlaz COGS'!AF133</f>
        <v>18257.03</v>
      </c>
      <c r="AG133" s="50">
        <f>AF133+Ulaz!AG133-'Izlaz COGS'!AG133</f>
        <v>18257.03</v>
      </c>
      <c r="AH133" s="50">
        <f>AG133+Ulaz!AH133-'Izlaz COGS'!AH133</f>
        <v>18257.03</v>
      </c>
      <c r="AI133" s="50">
        <f>AH133+Ulaz!AI133-'Izlaz COGS'!AI133</f>
        <v>18257.03</v>
      </c>
      <c r="AJ133" s="50">
        <f>AI133+Ulaz!AJ133-'Izlaz COGS'!AJ133</f>
        <v>18257.03</v>
      </c>
      <c r="AK133" s="50">
        <f>AJ133+Ulaz!AK133-'Izlaz COGS'!AK133</f>
        <v>18257.03</v>
      </c>
      <c r="AL133" s="50">
        <f>AK133+Ulaz!AL133-'Izlaz COGS'!AL133</f>
        <v>18257.03</v>
      </c>
      <c r="AM133" s="50">
        <f>AL133+Ulaz!AM133-'Izlaz COGS'!AM133</f>
        <v>18257.03</v>
      </c>
      <c r="AN133" s="50">
        <f>AM133+Ulaz!AN133-'Izlaz COGS'!AN133</f>
        <v>18257.03</v>
      </c>
      <c r="AO133" s="50">
        <f>AN133+Ulaz!AO133-'Izlaz COGS'!AO133</f>
        <v>18257.03</v>
      </c>
      <c r="AP133" s="50">
        <f>AO133+Ulaz!AP133-'Izlaz COGS'!AP133</f>
        <v>18257.03</v>
      </c>
      <c r="AQ133" s="50">
        <f>AP133+Ulaz!AQ133-'Izlaz COGS'!AQ133</f>
        <v>45257.03</v>
      </c>
      <c r="AR133" s="50">
        <f>AQ133+Ulaz!AR133-'Izlaz COGS'!AR133</f>
        <v>45257.03</v>
      </c>
      <c r="AS133" s="50">
        <f>AR133+Ulaz!AS133-'Izlaz COGS'!AS133</f>
        <v>45257.03</v>
      </c>
      <c r="AT133" s="50">
        <f>AS133+Ulaz!AT133-'Izlaz COGS'!AT133</f>
        <v>45257.03</v>
      </c>
      <c r="AU133" s="50">
        <f>AT133+Ulaz!AU133-'Izlaz COGS'!AU133</f>
        <v>45257.03</v>
      </c>
      <c r="AV133" s="50">
        <f>AU133+Ulaz!AV133-'Izlaz COGS'!AV133</f>
        <v>45257.03</v>
      </c>
      <c r="AW133" s="50">
        <f>AV133+Ulaz!AW133-'Izlaz COGS'!AW133</f>
        <v>45257.03</v>
      </c>
      <c r="AX133" s="50">
        <f>AW133+Ulaz!AX133-'Izlaz COGS'!AX133</f>
        <v>45257.03</v>
      </c>
      <c r="AY133" s="50">
        <f>AX133+Ulaz!AY133-'Izlaz COGS'!AY133</f>
        <v>45257.03</v>
      </c>
      <c r="AZ133" s="50">
        <f>AY133+Ulaz!AZ133-'Izlaz COGS'!AZ133</f>
        <v>45257.03</v>
      </c>
      <c r="BA133" s="50">
        <f>AZ133+Ulaz!BA133-'Izlaz COGS'!BA133</f>
        <v>45257.03</v>
      </c>
      <c r="BB133" s="50">
        <f>BA133+Ulaz!BB133-'Izlaz COGS'!BB133</f>
        <v>45257.03</v>
      </c>
      <c r="BC133" s="50">
        <f>BB133+Ulaz!BC133-'Izlaz COGS'!BC133</f>
        <v>45257.03</v>
      </c>
    </row>
    <row r="134" spans="1:55" ht="15" customHeight="1" thickBot="1" x14ac:dyDescent="0.35">
      <c r="A134" s="34" t="s">
        <v>119</v>
      </c>
      <c r="B134" s="32" t="s">
        <v>124</v>
      </c>
      <c r="C134" s="85">
        <v>1197.82</v>
      </c>
      <c r="D134" s="29"/>
      <c r="E134" s="86"/>
      <c r="F134" s="86"/>
      <c r="G134" s="86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>
        <f>C134+Ulaz!W134-'Izlaz COGS'!W134</f>
        <v>1197.82</v>
      </c>
      <c r="X134" s="50">
        <f>W134+Ulaz!X134-'Izlaz COGS'!X134</f>
        <v>1197.82</v>
      </c>
      <c r="Y134" s="50">
        <f>X134+Ulaz!Y134-'Izlaz COGS'!Y134</f>
        <v>1197.82</v>
      </c>
      <c r="Z134" s="50">
        <f>Y134+Ulaz!Z134-'Izlaz COGS'!Z134</f>
        <v>1197.82</v>
      </c>
      <c r="AA134" s="50">
        <f>Z134+Ulaz!AA134-'Izlaz COGS'!AA134</f>
        <v>1197.82</v>
      </c>
      <c r="AB134" s="50">
        <f>AA134+Ulaz!AB134-'Izlaz COGS'!AB134</f>
        <v>1197.82</v>
      </c>
      <c r="AC134" s="50">
        <f>AB134+Ulaz!AC134-'Izlaz COGS'!AC134</f>
        <v>1197.82</v>
      </c>
      <c r="AD134" s="50">
        <f>AC134+Ulaz!AD134-'Izlaz COGS'!AD134</f>
        <v>1197.82</v>
      </c>
      <c r="AE134" s="50">
        <f>AD134+Ulaz!AE134-'Izlaz COGS'!AE134</f>
        <v>1197.82</v>
      </c>
      <c r="AF134" s="50">
        <f>AE134+Ulaz!AF134-'Izlaz COGS'!AF134</f>
        <v>1197.82</v>
      </c>
      <c r="AG134" s="50">
        <f>AF134+Ulaz!AG134-'Izlaz COGS'!AG134</f>
        <v>1197.82</v>
      </c>
      <c r="AH134" s="50">
        <f>AG134+Ulaz!AH134-'Izlaz COGS'!AH134</f>
        <v>1197.82</v>
      </c>
      <c r="AI134" s="50">
        <f>AH134+Ulaz!AI134-'Izlaz COGS'!AI134</f>
        <v>1197.82</v>
      </c>
      <c r="AJ134" s="50">
        <f>AI134+Ulaz!AJ134-'Izlaz COGS'!AJ134</f>
        <v>1197.82</v>
      </c>
      <c r="AK134" s="50">
        <f>AJ134+Ulaz!AK134-'Izlaz COGS'!AK134</f>
        <v>1197.82</v>
      </c>
      <c r="AL134" s="50">
        <f>AK134+Ulaz!AL134-'Izlaz COGS'!AL134</f>
        <v>1197.82</v>
      </c>
      <c r="AM134" s="50">
        <f>AL134+Ulaz!AM134-'Izlaz COGS'!AM134</f>
        <v>1197.82</v>
      </c>
      <c r="AN134" s="50">
        <f>AM134+Ulaz!AN134-'Izlaz COGS'!AN134</f>
        <v>1197.82</v>
      </c>
      <c r="AO134" s="50">
        <f>AN134+Ulaz!AO134-'Izlaz COGS'!AO134</f>
        <v>1197.82</v>
      </c>
      <c r="AP134" s="50">
        <f>AO134+Ulaz!AP134-'Izlaz COGS'!AP134</f>
        <v>1197.82</v>
      </c>
      <c r="AQ134" s="50">
        <f>AP134+Ulaz!AQ134-'Izlaz COGS'!AQ134</f>
        <v>1197.82</v>
      </c>
      <c r="AR134" s="50">
        <f>AQ134+Ulaz!AR134-'Izlaz COGS'!AR134</f>
        <v>1197.82</v>
      </c>
      <c r="AS134" s="50">
        <f>AR134+Ulaz!AS134-'Izlaz COGS'!AS134</f>
        <v>1197.82</v>
      </c>
      <c r="AT134" s="50">
        <f>AS134+Ulaz!AT134-'Izlaz COGS'!AT134</f>
        <v>1197.82</v>
      </c>
      <c r="AU134" s="50">
        <f>AT134+Ulaz!AU134-'Izlaz COGS'!AU134</f>
        <v>1197.82</v>
      </c>
      <c r="AV134" s="50">
        <f>AU134+Ulaz!AV134-'Izlaz COGS'!AV134</f>
        <v>1197.82</v>
      </c>
      <c r="AW134" s="50">
        <f>AV134+Ulaz!AW134-'Izlaz COGS'!AW134</f>
        <v>1197.82</v>
      </c>
      <c r="AX134" s="50">
        <f>AW134+Ulaz!AX134-'Izlaz COGS'!AX134</f>
        <v>1197.82</v>
      </c>
      <c r="AY134" s="50">
        <f>AX134+Ulaz!AY134-'Izlaz COGS'!AY134</f>
        <v>1197.82</v>
      </c>
      <c r="AZ134" s="50">
        <f>AY134+Ulaz!AZ134-'Izlaz COGS'!AZ134</f>
        <v>1197.82</v>
      </c>
      <c r="BA134" s="50">
        <f>AZ134+Ulaz!BA134-'Izlaz COGS'!BA134</f>
        <v>1197.82</v>
      </c>
      <c r="BB134" s="50">
        <f>BA134+Ulaz!BB134-'Izlaz COGS'!BB134</f>
        <v>1197.82</v>
      </c>
      <c r="BC134" s="50">
        <f>BB134+Ulaz!BC134-'Izlaz COGS'!BC134</f>
        <v>1197.82</v>
      </c>
    </row>
    <row r="135" spans="1:55" ht="15" customHeight="1" thickBot="1" x14ac:dyDescent="0.35">
      <c r="A135" s="34" t="s">
        <v>119</v>
      </c>
      <c r="B135" s="32" t="s">
        <v>125</v>
      </c>
      <c r="C135" s="85">
        <v>249</v>
      </c>
      <c r="D135" s="29"/>
      <c r="E135" s="86"/>
      <c r="F135" s="86"/>
      <c r="G135" s="86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>
        <f>C135+Ulaz!W135-'Izlaz COGS'!W135</f>
        <v>249</v>
      </c>
      <c r="X135" s="50">
        <f>W135+Ulaz!X135-'Izlaz COGS'!X135</f>
        <v>249</v>
      </c>
      <c r="Y135" s="50">
        <f>X135+Ulaz!Y135-'Izlaz COGS'!Y135</f>
        <v>249</v>
      </c>
      <c r="Z135" s="50">
        <f>Y135+Ulaz!Z135-'Izlaz COGS'!Z135</f>
        <v>249</v>
      </c>
      <c r="AA135" s="50">
        <f>Z135+Ulaz!AA135-'Izlaz COGS'!AA135</f>
        <v>249</v>
      </c>
      <c r="AB135" s="50">
        <f>AA135+Ulaz!AB135-'Izlaz COGS'!AB135</f>
        <v>249</v>
      </c>
      <c r="AC135" s="50">
        <f>AB135+Ulaz!AC135-'Izlaz COGS'!AC135</f>
        <v>249</v>
      </c>
      <c r="AD135" s="50">
        <f>AC135+Ulaz!AD135-'Izlaz COGS'!AD135</f>
        <v>249</v>
      </c>
      <c r="AE135" s="50">
        <f>AD135+Ulaz!AE135-'Izlaz COGS'!AE135</f>
        <v>249</v>
      </c>
      <c r="AF135" s="50">
        <f>AE135+Ulaz!AF135-'Izlaz COGS'!AF135</f>
        <v>249</v>
      </c>
      <c r="AG135" s="50">
        <f>AF135+Ulaz!AG135-'Izlaz COGS'!AG135</f>
        <v>249</v>
      </c>
      <c r="AH135" s="50">
        <f>AG135+Ulaz!AH135-'Izlaz COGS'!AH135</f>
        <v>249</v>
      </c>
      <c r="AI135" s="50">
        <f>AH135+Ulaz!AI135-'Izlaz COGS'!AI135</f>
        <v>249</v>
      </c>
      <c r="AJ135" s="50">
        <f>AI135+Ulaz!AJ135-'Izlaz COGS'!AJ135</f>
        <v>249</v>
      </c>
      <c r="AK135" s="50">
        <f>AJ135+Ulaz!AK135-'Izlaz COGS'!AK135</f>
        <v>249</v>
      </c>
      <c r="AL135" s="50">
        <f>AK135+Ulaz!AL135-'Izlaz COGS'!AL135</f>
        <v>249</v>
      </c>
      <c r="AM135" s="50">
        <f>AL135+Ulaz!AM135-'Izlaz COGS'!AM135</f>
        <v>249</v>
      </c>
      <c r="AN135" s="50">
        <f>AM135+Ulaz!AN135-'Izlaz COGS'!AN135</f>
        <v>249</v>
      </c>
      <c r="AO135" s="50">
        <f>AN135+Ulaz!AO135-'Izlaz COGS'!AO135</f>
        <v>249</v>
      </c>
      <c r="AP135" s="50">
        <f>AO135+Ulaz!AP135-'Izlaz COGS'!AP135</f>
        <v>249</v>
      </c>
      <c r="AQ135" s="50">
        <f>AP135+Ulaz!AQ135-'Izlaz COGS'!AQ135</f>
        <v>249</v>
      </c>
      <c r="AR135" s="50">
        <f>AQ135+Ulaz!AR135-'Izlaz COGS'!AR135</f>
        <v>249</v>
      </c>
      <c r="AS135" s="50">
        <f>AR135+Ulaz!AS135-'Izlaz COGS'!AS135</f>
        <v>249</v>
      </c>
      <c r="AT135" s="50">
        <f>AS135+Ulaz!AT135-'Izlaz COGS'!AT135</f>
        <v>249</v>
      </c>
      <c r="AU135" s="50">
        <f>AT135+Ulaz!AU135-'Izlaz COGS'!AU135</f>
        <v>249</v>
      </c>
      <c r="AV135" s="50">
        <f>AU135+Ulaz!AV135-'Izlaz COGS'!AV135</f>
        <v>249</v>
      </c>
      <c r="AW135" s="50">
        <f>AV135+Ulaz!AW135-'Izlaz COGS'!AW135</f>
        <v>249</v>
      </c>
      <c r="AX135" s="50">
        <f>AW135+Ulaz!AX135-'Izlaz COGS'!AX135</f>
        <v>249</v>
      </c>
      <c r="AY135" s="50">
        <f>AX135+Ulaz!AY135-'Izlaz COGS'!AY135</f>
        <v>249</v>
      </c>
      <c r="AZ135" s="50">
        <f>AY135+Ulaz!AZ135-'Izlaz COGS'!AZ135</f>
        <v>249</v>
      </c>
      <c r="BA135" s="50">
        <f>AZ135+Ulaz!BA135-'Izlaz COGS'!BA135</f>
        <v>249</v>
      </c>
      <c r="BB135" s="50">
        <f>BA135+Ulaz!BB135-'Izlaz COGS'!BB135</f>
        <v>249</v>
      </c>
      <c r="BC135" s="50">
        <f>BB135+Ulaz!BC135-'Izlaz COGS'!BC135</f>
        <v>249</v>
      </c>
    </row>
    <row r="136" spans="1:55" ht="15" customHeight="1" thickBot="1" x14ac:dyDescent="0.35">
      <c r="A136" s="34" t="s">
        <v>119</v>
      </c>
      <c r="B136" s="90" t="s">
        <v>126</v>
      </c>
      <c r="C136" s="85">
        <v>4802.2</v>
      </c>
      <c r="D136" s="29"/>
      <c r="E136" s="86"/>
      <c r="F136" s="86"/>
      <c r="G136" s="86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>
        <f>C136+Ulaz!W136-'Izlaz COGS'!W136</f>
        <v>4802.2</v>
      </c>
      <c r="X136" s="50">
        <f>W136+Ulaz!X136-'Izlaz COGS'!X136</f>
        <v>4802.2</v>
      </c>
      <c r="Y136" s="50">
        <f>X136+Ulaz!Y136-'Izlaz COGS'!Y136</f>
        <v>4802.2</v>
      </c>
      <c r="Z136" s="50">
        <f>Y136+Ulaz!Z136-'Izlaz COGS'!Z136</f>
        <v>4802.2</v>
      </c>
      <c r="AA136" s="50">
        <f>Z136+Ulaz!AA136-'Izlaz COGS'!AA136</f>
        <v>4802.2</v>
      </c>
      <c r="AB136" s="50">
        <f>AA136+Ulaz!AB136-'Izlaz COGS'!AB136</f>
        <v>4802.2</v>
      </c>
      <c r="AC136" s="50">
        <f>AB136+Ulaz!AC136-'Izlaz COGS'!AC136</f>
        <v>4802.2</v>
      </c>
      <c r="AD136" s="50">
        <f>AC136+Ulaz!AD136-'Izlaz COGS'!AD136</f>
        <v>4802.2</v>
      </c>
      <c r="AE136" s="50">
        <f>AD136+Ulaz!AE136-'Izlaz COGS'!AE136</f>
        <v>4802.2</v>
      </c>
      <c r="AF136" s="50">
        <f>AE136+Ulaz!AF136-'Izlaz COGS'!AF136</f>
        <v>4802.2</v>
      </c>
      <c r="AG136" s="50">
        <f>AF136+Ulaz!AG136-'Izlaz COGS'!AG136</f>
        <v>4802.2</v>
      </c>
      <c r="AH136" s="50">
        <f>AG136+Ulaz!AH136-'Izlaz COGS'!AH136</f>
        <v>4802.2</v>
      </c>
      <c r="AI136" s="50">
        <f>AH136+Ulaz!AI136-'Izlaz COGS'!AI136</f>
        <v>4802.2</v>
      </c>
      <c r="AJ136" s="50">
        <f>AI136+Ulaz!AJ136-'Izlaz COGS'!AJ136</f>
        <v>4802.2</v>
      </c>
      <c r="AK136" s="50">
        <f>AJ136+Ulaz!AK136-'Izlaz COGS'!AK136</f>
        <v>4802.2</v>
      </c>
      <c r="AL136" s="50">
        <f>AK136+Ulaz!AL136-'Izlaz COGS'!AL136</f>
        <v>4802.2</v>
      </c>
      <c r="AM136" s="50">
        <f>AL136+Ulaz!AM136-'Izlaz COGS'!AM136</f>
        <v>4802.2</v>
      </c>
      <c r="AN136" s="50">
        <f>AM136+Ulaz!AN136-'Izlaz COGS'!AN136</f>
        <v>4802.2</v>
      </c>
      <c r="AO136" s="50">
        <f>AN136+Ulaz!AO136-'Izlaz COGS'!AO136</f>
        <v>4802.2</v>
      </c>
      <c r="AP136" s="50">
        <f>AO136+Ulaz!AP136-'Izlaz COGS'!AP136</f>
        <v>4802.2</v>
      </c>
      <c r="AQ136" s="50">
        <f>AP136+Ulaz!AQ136-'Izlaz COGS'!AQ136</f>
        <v>4802.2</v>
      </c>
      <c r="AR136" s="50">
        <f>AQ136+Ulaz!AR136-'Izlaz COGS'!AR136</f>
        <v>4802.2</v>
      </c>
      <c r="AS136" s="50">
        <f>AR136+Ulaz!AS136-'Izlaz COGS'!AS136</f>
        <v>4802.2</v>
      </c>
      <c r="AT136" s="50">
        <f>AS136+Ulaz!AT136-'Izlaz COGS'!AT136</f>
        <v>4802.2</v>
      </c>
      <c r="AU136" s="50">
        <f>AT136+Ulaz!AU136-'Izlaz COGS'!AU136</f>
        <v>4802.2</v>
      </c>
      <c r="AV136" s="50">
        <f>AU136+Ulaz!AV136-'Izlaz COGS'!AV136</f>
        <v>4802.2</v>
      </c>
      <c r="AW136" s="50">
        <f>AV136+Ulaz!AW136-'Izlaz COGS'!AW136</f>
        <v>4802.2</v>
      </c>
      <c r="AX136" s="50">
        <f>AW136+Ulaz!AX136-'Izlaz COGS'!AX136</f>
        <v>4802.2</v>
      </c>
      <c r="AY136" s="50">
        <f>AX136+Ulaz!AY136-'Izlaz COGS'!AY136</f>
        <v>4802.2</v>
      </c>
      <c r="AZ136" s="50">
        <f>AY136+Ulaz!AZ136-'Izlaz COGS'!AZ136</f>
        <v>4802.2</v>
      </c>
      <c r="BA136" s="50">
        <f>AZ136+Ulaz!BA136-'Izlaz COGS'!BA136</f>
        <v>4802.2</v>
      </c>
      <c r="BB136" s="50">
        <f>BA136+Ulaz!BB136-'Izlaz COGS'!BB136</f>
        <v>4802.2</v>
      </c>
      <c r="BC136" s="50">
        <f>BB136+Ulaz!BC136-'Izlaz COGS'!BC136</f>
        <v>4802.2</v>
      </c>
    </row>
    <row r="137" spans="1:55" ht="15" customHeight="1" thickBot="1" x14ac:dyDescent="0.35">
      <c r="A137" s="34" t="s">
        <v>119</v>
      </c>
      <c r="B137" s="90" t="s">
        <v>127</v>
      </c>
      <c r="C137" s="85">
        <v>12956.79</v>
      </c>
      <c r="D137" s="29"/>
      <c r="E137" s="86"/>
      <c r="F137" s="86"/>
      <c r="G137" s="86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>
        <f>C137+Ulaz!W137-'Izlaz COGS'!W137</f>
        <v>12956.79</v>
      </c>
      <c r="X137" s="50">
        <f>W137+Ulaz!X137-'Izlaz COGS'!X137</f>
        <v>12956.79</v>
      </c>
      <c r="Y137" s="50">
        <f>X137+Ulaz!Y137-'Izlaz COGS'!Y137</f>
        <v>12956.79</v>
      </c>
      <c r="Z137" s="50">
        <f>Y137+Ulaz!Z137-'Izlaz COGS'!Z137</f>
        <v>12956.79</v>
      </c>
      <c r="AA137" s="50">
        <f>Z137+Ulaz!AA137-'Izlaz COGS'!AA137</f>
        <v>12956.79</v>
      </c>
      <c r="AB137" s="50">
        <f>AA137+Ulaz!AB137-'Izlaz COGS'!AB137</f>
        <v>12956.79</v>
      </c>
      <c r="AC137" s="50">
        <f>AB137+Ulaz!AC137-'Izlaz COGS'!AC137</f>
        <v>12956.79</v>
      </c>
      <c r="AD137" s="50">
        <f>AC137+Ulaz!AD137-'Izlaz COGS'!AD137</f>
        <v>12956.79</v>
      </c>
      <c r="AE137" s="50">
        <f>AD137+Ulaz!AE137-'Izlaz COGS'!AE137</f>
        <v>12956.79</v>
      </c>
      <c r="AF137" s="50">
        <f>AE137+Ulaz!AF137-'Izlaz COGS'!AF137</f>
        <v>12956.79</v>
      </c>
      <c r="AG137" s="50">
        <f>AF137+Ulaz!AG137-'Izlaz COGS'!AG137</f>
        <v>12956.79</v>
      </c>
      <c r="AH137" s="50">
        <f>AG137+Ulaz!AH137-'Izlaz COGS'!AH137</f>
        <v>12956.79</v>
      </c>
      <c r="AI137" s="50">
        <f>AH137+Ulaz!AI137-'Izlaz COGS'!AI137</f>
        <v>12956.79</v>
      </c>
      <c r="AJ137" s="50">
        <f>AI137+Ulaz!AJ137-'Izlaz COGS'!AJ137</f>
        <v>12956.79</v>
      </c>
      <c r="AK137" s="50">
        <f>AJ137+Ulaz!AK137-'Izlaz COGS'!AK137</f>
        <v>12956.79</v>
      </c>
      <c r="AL137" s="50">
        <f>AK137+Ulaz!AL137-'Izlaz COGS'!AL137</f>
        <v>12956.79</v>
      </c>
      <c r="AM137" s="50">
        <f>AL137+Ulaz!AM137-'Izlaz COGS'!AM137</f>
        <v>12956.79</v>
      </c>
      <c r="AN137" s="50">
        <f>AM137+Ulaz!AN137-'Izlaz COGS'!AN137</f>
        <v>12956.79</v>
      </c>
      <c r="AO137" s="50">
        <f>AN137+Ulaz!AO137-'Izlaz COGS'!AO137</f>
        <v>12956.79</v>
      </c>
      <c r="AP137" s="50">
        <f>AO137+Ulaz!AP137-'Izlaz COGS'!AP137</f>
        <v>12956.79</v>
      </c>
      <c r="AQ137" s="50">
        <f>AP137+Ulaz!AQ137-'Izlaz COGS'!AQ137</f>
        <v>12956.79</v>
      </c>
      <c r="AR137" s="50">
        <f>AQ137+Ulaz!AR137-'Izlaz COGS'!AR137</f>
        <v>12956.79</v>
      </c>
      <c r="AS137" s="50">
        <f>AR137+Ulaz!AS137-'Izlaz COGS'!AS137</f>
        <v>12956.79</v>
      </c>
      <c r="AT137" s="50">
        <f>AS137+Ulaz!AT137-'Izlaz COGS'!AT137</f>
        <v>12956.79</v>
      </c>
      <c r="AU137" s="50">
        <f>AT137+Ulaz!AU137-'Izlaz COGS'!AU137</f>
        <v>12956.79</v>
      </c>
      <c r="AV137" s="50">
        <f>AU137+Ulaz!AV137-'Izlaz COGS'!AV137</f>
        <v>12956.79</v>
      </c>
      <c r="AW137" s="50">
        <f>AV137+Ulaz!AW137-'Izlaz COGS'!AW137</f>
        <v>12956.79</v>
      </c>
      <c r="AX137" s="50">
        <f>AW137+Ulaz!AX137-'Izlaz COGS'!AX137</f>
        <v>12956.79</v>
      </c>
      <c r="AY137" s="50">
        <f>AX137+Ulaz!AY137-'Izlaz COGS'!AY137</f>
        <v>12956.79</v>
      </c>
      <c r="AZ137" s="50">
        <f>AY137+Ulaz!AZ137-'Izlaz COGS'!AZ137</f>
        <v>12956.79</v>
      </c>
      <c r="BA137" s="50">
        <f>AZ137+Ulaz!BA137-'Izlaz COGS'!BA137</f>
        <v>12956.79</v>
      </c>
      <c r="BB137" s="50">
        <f>BA137+Ulaz!BB137-'Izlaz COGS'!BB137</f>
        <v>12956.79</v>
      </c>
      <c r="BC137" s="50">
        <f>BB137+Ulaz!BC137-'Izlaz COGS'!BC137</f>
        <v>12956.79</v>
      </c>
    </row>
    <row r="138" spans="1:55" ht="15" customHeight="1" thickBot="1" x14ac:dyDescent="0.35">
      <c r="A138" s="34" t="s">
        <v>119</v>
      </c>
      <c r="B138" s="90" t="s">
        <v>128</v>
      </c>
      <c r="C138" s="85">
        <v>14333.38</v>
      </c>
      <c r="D138" s="29"/>
      <c r="E138" s="86"/>
      <c r="F138" s="86"/>
      <c r="G138" s="86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>
        <f>C138+Ulaz!W138-'Izlaz COGS'!W138</f>
        <v>14333.38</v>
      </c>
      <c r="X138" s="50">
        <f>W138+Ulaz!X138-'Izlaz COGS'!X138</f>
        <v>14333.38</v>
      </c>
      <c r="Y138" s="50">
        <f>X138+Ulaz!Y138-'Izlaz COGS'!Y138</f>
        <v>14333.38</v>
      </c>
      <c r="Z138" s="50">
        <f>Y138+Ulaz!Z138-'Izlaz COGS'!Z138</f>
        <v>14333.38</v>
      </c>
      <c r="AA138" s="50">
        <f>Z138+Ulaz!AA138-'Izlaz COGS'!AA138</f>
        <v>14333.38</v>
      </c>
      <c r="AB138" s="50">
        <f>AA138+Ulaz!AB138-'Izlaz COGS'!AB138</f>
        <v>14333.38</v>
      </c>
      <c r="AC138" s="50">
        <f>AB138+Ulaz!AC138-'Izlaz COGS'!AC138</f>
        <v>14333.38</v>
      </c>
      <c r="AD138" s="50">
        <f>AC138+Ulaz!AD138-'Izlaz COGS'!AD138</f>
        <v>14333.38</v>
      </c>
      <c r="AE138" s="50">
        <f>AD138+Ulaz!AE138-'Izlaz COGS'!AE138</f>
        <v>14333.38</v>
      </c>
      <c r="AF138" s="50">
        <f>AE138+Ulaz!AF138-'Izlaz COGS'!AF138</f>
        <v>14333.38</v>
      </c>
      <c r="AG138" s="50">
        <f>AF138+Ulaz!AG138-'Izlaz COGS'!AG138</f>
        <v>14333.38</v>
      </c>
      <c r="AH138" s="50">
        <f>AG138+Ulaz!AH138-'Izlaz COGS'!AH138</f>
        <v>14333.38</v>
      </c>
      <c r="AI138" s="50">
        <f>AH138+Ulaz!AI138-'Izlaz COGS'!AI138</f>
        <v>14333.38</v>
      </c>
      <c r="AJ138" s="50">
        <f>AI138+Ulaz!AJ138-'Izlaz COGS'!AJ138</f>
        <v>14333.38</v>
      </c>
      <c r="AK138" s="50">
        <f>AJ138+Ulaz!AK138-'Izlaz COGS'!AK138</f>
        <v>14333.38</v>
      </c>
      <c r="AL138" s="50">
        <f>AK138+Ulaz!AL138-'Izlaz COGS'!AL138</f>
        <v>14333.38</v>
      </c>
      <c r="AM138" s="50">
        <f>AL138+Ulaz!AM138-'Izlaz COGS'!AM138</f>
        <v>14333.38</v>
      </c>
      <c r="AN138" s="50">
        <f>AM138+Ulaz!AN138-'Izlaz COGS'!AN138</f>
        <v>14333.38</v>
      </c>
      <c r="AO138" s="50">
        <f>AN138+Ulaz!AO138-'Izlaz COGS'!AO138</f>
        <v>14333.38</v>
      </c>
      <c r="AP138" s="50">
        <f>AO138+Ulaz!AP138-'Izlaz COGS'!AP138</f>
        <v>14333.38</v>
      </c>
      <c r="AQ138" s="50">
        <f>AP138+Ulaz!AQ138-'Izlaz COGS'!AQ138</f>
        <v>14333.38</v>
      </c>
      <c r="AR138" s="50">
        <f>AQ138+Ulaz!AR138-'Izlaz COGS'!AR138</f>
        <v>14333.38</v>
      </c>
      <c r="AS138" s="50">
        <f>AR138+Ulaz!AS138-'Izlaz COGS'!AS138</f>
        <v>14333.38</v>
      </c>
      <c r="AT138" s="50">
        <f>AS138+Ulaz!AT138-'Izlaz COGS'!AT138</f>
        <v>14333.38</v>
      </c>
      <c r="AU138" s="50">
        <f>AT138+Ulaz!AU138-'Izlaz COGS'!AU138</f>
        <v>14333.38</v>
      </c>
      <c r="AV138" s="50">
        <f>AU138+Ulaz!AV138-'Izlaz COGS'!AV138</f>
        <v>14333.38</v>
      </c>
      <c r="AW138" s="50">
        <f>AV138+Ulaz!AW138-'Izlaz COGS'!AW138</f>
        <v>14333.38</v>
      </c>
      <c r="AX138" s="50">
        <f>AW138+Ulaz!AX138-'Izlaz COGS'!AX138</f>
        <v>14333.38</v>
      </c>
      <c r="AY138" s="50">
        <f>AX138+Ulaz!AY138-'Izlaz COGS'!AY138</f>
        <v>14333.38</v>
      </c>
      <c r="AZ138" s="50">
        <f>AY138+Ulaz!AZ138-'Izlaz COGS'!AZ138</f>
        <v>14333.38</v>
      </c>
      <c r="BA138" s="50">
        <f>AZ138+Ulaz!BA138-'Izlaz COGS'!BA138</f>
        <v>14333.38</v>
      </c>
      <c r="BB138" s="50">
        <f>BA138+Ulaz!BB138-'Izlaz COGS'!BB138</f>
        <v>14333.38</v>
      </c>
      <c r="BC138" s="50">
        <f>BB138+Ulaz!BC138-'Izlaz COGS'!BC138</f>
        <v>14333.38</v>
      </c>
    </row>
    <row r="139" spans="1:55" ht="15" customHeight="1" thickBot="1" x14ac:dyDescent="0.35">
      <c r="A139" s="34" t="s">
        <v>119</v>
      </c>
      <c r="B139" s="90" t="s">
        <v>129</v>
      </c>
      <c r="C139" s="85">
        <v>34032.89</v>
      </c>
      <c r="D139" s="29"/>
      <c r="E139" s="86"/>
      <c r="F139" s="86"/>
      <c r="G139" s="86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>
        <f>C139+Ulaz!W139-'Izlaz COGS'!W139</f>
        <v>34032.89</v>
      </c>
      <c r="X139" s="50">
        <f>W139+Ulaz!X139-'Izlaz COGS'!X139</f>
        <v>34032.89</v>
      </c>
      <c r="Y139" s="50">
        <f>X139+Ulaz!Y139-'Izlaz COGS'!Y139</f>
        <v>34032.89</v>
      </c>
      <c r="Z139" s="50">
        <f>Y139+Ulaz!Z139-'Izlaz COGS'!Z139</f>
        <v>34032.89</v>
      </c>
      <c r="AA139" s="50">
        <f>Z139+Ulaz!AA139-'Izlaz COGS'!AA139</f>
        <v>34032.89</v>
      </c>
      <c r="AB139" s="50">
        <f>AA139+Ulaz!AB139-'Izlaz COGS'!AB139</f>
        <v>34032.89</v>
      </c>
      <c r="AC139" s="50">
        <f>AB139+Ulaz!AC139-'Izlaz COGS'!AC139</f>
        <v>34032.89</v>
      </c>
      <c r="AD139" s="50">
        <f>AC139+Ulaz!AD139-'Izlaz COGS'!AD139</f>
        <v>34032.89</v>
      </c>
      <c r="AE139" s="50">
        <f>AD139+Ulaz!AE139-'Izlaz COGS'!AE139</f>
        <v>34032.89</v>
      </c>
      <c r="AF139" s="50">
        <f>AE139+Ulaz!AF139-'Izlaz COGS'!AF139</f>
        <v>34032.89</v>
      </c>
      <c r="AG139" s="50">
        <f>AF139+Ulaz!AG139-'Izlaz COGS'!AG139</f>
        <v>34032.89</v>
      </c>
      <c r="AH139" s="50">
        <f>AG139+Ulaz!AH139-'Izlaz COGS'!AH139</f>
        <v>34032.89</v>
      </c>
      <c r="AI139" s="50">
        <f>AH139+Ulaz!AI139-'Izlaz COGS'!AI139</f>
        <v>34032.89</v>
      </c>
      <c r="AJ139" s="50">
        <f>AI139+Ulaz!AJ139-'Izlaz COGS'!AJ139</f>
        <v>34032.89</v>
      </c>
      <c r="AK139" s="50">
        <f>AJ139+Ulaz!AK139-'Izlaz COGS'!AK139</f>
        <v>34032.89</v>
      </c>
      <c r="AL139" s="50">
        <f>AK139+Ulaz!AL139-'Izlaz COGS'!AL139</f>
        <v>34032.89</v>
      </c>
      <c r="AM139" s="50">
        <f>AL139+Ulaz!AM139-'Izlaz COGS'!AM139</f>
        <v>34032.89</v>
      </c>
      <c r="AN139" s="50">
        <f>AM139+Ulaz!AN139-'Izlaz COGS'!AN139</f>
        <v>34032.89</v>
      </c>
      <c r="AO139" s="50">
        <f>AN139+Ulaz!AO139-'Izlaz COGS'!AO139</f>
        <v>34032.89</v>
      </c>
      <c r="AP139" s="50">
        <f>AO139+Ulaz!AP139-'Izlaz COGS'!AP139</f>
        <v>34032.89</v>
      </c>
      <c r="AQ139" s="50">
        <f>AP139+Ulaz!AQ139-'Izlaz COGS'!AQ139</f>
        <v>34032.89</v>
      </c>
      <c r="AR139" s="50">
        <f>AQ139+Ulaz!AR139-'Izlaz COGS'!AR139</f>
        <v>34032.89</v>
      </c>
      <c r="AS139" s="50">
        <f>AR139+Ulaz!AS139-'Izlaz COGS'!AS139</f>
        <v>34032.89</v>
      </c>
      <c r="AT139" s="50">
        <f>AS139+Ulaz!AT139-'Izlaz COGS'!AT139</f>
        <v>34032.89</v>
      </c>
      <c r="AU139" s="50">
        <f>AT139+Ulaz!AU139-'Izlaz COGS'!AU139</f>
        <v>34032.89</v>
      </c>
      <c r="AV139" s="50">
        <f>AU139+Ulaz!AV139-'Izlaz COGS'!AV139</f>
        <v>34032.89</v>
      </c>
      <c r="AW139" s="50">
        <f>AV139+Ulaz!AW139-'Izlaz COGS'!AW139</f>
        <v>34032.89</v>
      </c>
      <c r="AX139" s="50">
        <f>AW139+Ulaz!AX139-'Izlaz COGS'!AX139</f>
        <v>34032.89</v>
      </c>
      <c r="AY139" s="50">
        <f>AX139+Ulaz!AY139-'Izlaz COGS'!AY139</f>
        <v>34032.89</v>
      </c>
      <c r="AZ139" s="50">
        <f>AY139+Ulaz!AZ139-'Izlaz COGS'!AZ139</f>
        <v>34032.89</v>
      </c>
      <c r="BA139" s="50">
        <f>AZ139+Ulaz!BA139-'Izlaz COGS'!BA139</f>
        <v>34032.89</v>
      </c>
      <c r="BB139" s="50">
        <f>BA139+Ulaz!BB139-'Izlaz COGS'!BB139</f>
        <v>34032.89</v>
      </c>
      <c r="BC139" s="50">
        <f>BB139+Ulaz!BC139-'Izlaz COGS'!BC139</f>
        <v>34032.89</v>
      </c>
    </row>
    <row r="140" spans="1:55" ht="15" customHeight="1" thickBot="1" x14ac:dyDescent="0.35">
      <c r="A140" s="34" t="s">
        <v>119</v>
      </c>
      <c r="B140" s="90" t="s">
        <v>20</v>
      </c>
      <c r="C140" s="85">
        <v>36502.9</v>
      </c>
      <c r="D140" s="29"/>
      <c r="E140" s="86"/>
      <c r="F140" s="86"/>
      <c r="G140" s="86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>
        <f>C140+Ulaz!W140-'Izlaz COGS'!W140</f>
        <v>36502.9</v>
      </c>
      <c r="X140" s="50">
        <f>W140+Ulaz!X140-'Izlaz COGS'!X140</f>
        <v>36502.9</v>
      </c>
      <c r="Y140" s="50">
        <f>X140+Ulaz!Y140-'Izlaz COGS'!Y140</f>
        <v>36502.9</v>
      </c>
      <c r="Z140" s="50">
        <f>Y140+Ulaz!Z140-'Izlaz COGS'!Z140</f>
        <v>36502.9</v>
      </c>
      <c r="AA140" s="50">
        <f>Z140+Ulaz!AA140-'Izlaz COGS'!AA140</f>
        <v>36502.9</v>
      </c>
      <c r="AB140" s="50">
        <f>AA140+Ulaz!AB140-'Izlaz COGS'!AB140</f>
        <v>36502.9</v>
      </c>
      <c r="AC140" s="50">
        <f>AB140+Ulaz!AC140-'Izlaz COGS'!AC140</f>
        <v>36502.9</v>
      </c>
      <c r="AD140" s="50">
        <f>AC140+Ulaz!AD140-'Izlaz COGS'!AD140</f>
        <v>36502.9</v>
      </c>
      <c r="AE140" s="50">
        <f>AD140+Ulaz!AE140-'Izlaz COGS'!AE140</f>
        <v>36502.9</v>
      </c>
      <c r="AF140" s="50">
        <f>AE140+Ulaz!AF140-'Izlaz COGS'!AF140</f>
        <v>36502.9</v>
      </c>
      <c r="AG140" s="50">
        <f>AF140+Ulaz!AG140-'Izlaz COGS'!AG140</f>
        <v>36502.9</v>
      </c>
      <c r="AH140" s="50">
        <f>AG140+Ulaz!AH140-'Izlaz COGS'!AH140</f>
        <v>36502.9</v>
      </c>
      <c r="AI140" s="50">
        <f>AH140+Ulaz!AI140-'Izlaz COGS'!AI140</f>
        <v>36502.9</v>
      </c>
      <c r="AJ140" s="50">
        <f>AI140+Ulaz!AJ140-'Izlaz COGS'!AJ140</f>
        <v>36502.9</v>
      </c>
      <c r="AK140" s="50">
        <f>AJ140+Ulaz!AK140-'Izlaz COGS'!AK140</f>
        <v>36502.9</v>
      </c>
      <c r="AL140" s="50">
        <f>AK140+Ulaz!AL140-'Izlaz COGS'!AL140</f>
        <v>36502.9</v>
      </c>
      <c r="AM140" s="50">
        <f>AL140+Ulaz!AM140-'Izlaz COGS'!AM140</f>
        <v>36502.9</v>
      </c>
      <c r="AN140" s="50">
        <f>AM140+Ulaz!AN140-'Izlaz COGS'!AN140</f>
        <v>36502.9</v>
      </c>
      <c r="AO140" s="50">
        <f>AN140+Ulaz!AO140-'Izlaz COGS'!AO140</f>
        <v>36502.9</v>
      </c>
      <c r="AP140" s="50">
        <f>AO140+Ulaz!AP140-'Izlaz COGS'!AP140</f>
        <v>36502.9</v>
      </c>
      <c r="AQ140" s="50">
        <f>AP140+Ulaz!AQ140-'Izlaz COGS'!AQ140</f>
        <v>36502.9</v>
      </c>
      <c r="AR140" s="50">
        <f>AQ140+Ulaz!AR140-'Izlaz COGS'!AR140</f>
        <v>36502.9</v>
      </c>
      <c r="AS140" s="50">
        <f>AR140+Ulaz!AS140-'Izlaz COGS'!AS140</f>
        <v>36502.9</v>
      </c>
      <c r="AT140" s="50">
        <f>AS140+Ulaz!AT140-'Izlaz COGS'!AT140</f>
        <v>36502.9</v>
      </c>
      <c r="AU140" s="50">
        <f>AT140+Ulaz!AU140-'Izlaz COGS'!AU140</f>
        <v>36502.9</v>
      </c>
      <c r="AV140" s="50">
        <f>AU140+Ulaz!AV140-'Izlaz COGS'!AV140</f>
        <v>36502.9</v>
      </c>
      <c r="AW140" s="50">
        <f>AV140+Ulaz!AW140-'Izlaz COGS'!AW140</f>
        <v>36502.9</v>
      </c>
      <c r="AX140" s="50">
        <f>AW140+Ulaz!AX140-'Izlaz COGS'!AX140</f>
        <v>36502.9</v>
      </c>
      <c r="AY140" s="50">
        <f>AX140+Ulaz!AY140-'Izlaz COGS'!AY140</f>
        <v>36502.9</v>
      </c>
      <c r="AZ140" s="50">
        <f>AY140+Ulaz!AZ140-'Izlaz COGS'!AZ140</f>
        <v>36502.9</v>
      </c>
      <c r="BA140" s="50">
        <f>AZ140+Ulaz!BA140-'Izlaz COGS'!BA140</f>
        <v>36502.9</v>
      </c>
      <c r="BB140" s="50">
        <f>BA140+Ulaz!BB140-'Izlaz COGS'!BB140</f>
        <v>36502.9</v>
      </c>
      <c r="BC140" s="50">
        <f>BB140+Ulaz!BC140-'Izlaz COGS'!BC140</f>
        <v>36502.9</v>
      </c>
    </row>
    <row r="141" spans="1:55" ht="15" customHeight="1" thickBot="1" x14ac:dyDescent="0.35">
      <c r="A141" s="34" t="s">
        <v>119</v>
      </c>
      <c r="B141" s="90" t="s">
        <v>130</v>
      </c>
      <c r="C141" s="85">
        <v>26930.54</v>
      </c>
      <c r="D141" s="29"/>
      <c r="E141" s="86"/>
      <c r="F141" s="86"/>
      <c r="G141" s="86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>
        <f>C141+Ulaz!W141-'Izlaz COGS'!W141</f>
        <v>26930.54</v>
      </c>
      <c r="X141" s="50">
        <f>W141+Ulaz!X141-'Izlaz COGS'!X141</f>
        <v>26930.54</v>
      </c>
      <c r="Y141" s="50">
        <f>X141+Ulaz!Y141-'Izlaz COGS'!Y141</f>
        <v>26930.54</v>
      </c>
      <c r="Z141" s="50">
        <f>Y141+Ulaz!Z141-'Izlaz COGS'!Z141</f>
        <v>26930.54</v>
      </c>
      <c r="AA141" s="50">
        <f>Z141+Ulaz!AA141-'Izlaz COGS'!AA141</f>
        <v>26930.54</v>
      </c>
      <c r="AB141" s="50">
        <f>AA141+Ulaz!AB141-'Izlaz COGS'!AB141</f>
        <v>26930.54</v>
      </c>
      <c r="AC141" s="50">
        <f>AB141+Ulaz!AC141-'Izlaz COGS'!AC141</f>
        <v>26930.54</v>
      </c>
      <c r="AD141" s="50">
        <f>AC141+Ulaz!AD141-'Izlaz COGS'!AD141</f>
        <v>26930.54</v>
      </c>
      <c r="AE141" s="50">
        <f>AD141+Ulaz!AE141-'Izlaz COGS'!AE141</f>
        <v>26930.54</v>
      </c>
      <c r="AF141" s="50">
        <f>AE141+Ulaz!AF141-'Izlaz COGS'!AF141</f>
        <v>26930.54</v>
      </c>
      <c r="AG141" s="50">
        <f>AF141+Ulaz!AG141-'Izlaz COGS'!AG141</f>
        <v>26930.54</v>
      </c>
      <c r="AH141" s="50">
        <f>AG141+Ulaz!AH141-'Izlaz COGS'!AH141</f>
        <v>26930.54</v>
      </c>
      <c r="AI141" s="50">
        <f>AH141+Ulaz!AI141-'Izlaz COGS'!AI141</f>
        <v>26930.54</v>
      </c>
      <c r="AJ141" s="50">
        <f>AI141+Ulaz!AJ141-'Izlaz COGS'!AJ141</f>
        <v>26930.54</v>
      </c>
      <c r="AK141" s="50">
        <f>AJ141+Ulaz!AK141-'Izlaz COGS'!AK141</f>
        <v>26930.54</v>
      </c>
      <c r="AL141" s="50">
        <f>AK141+Ulaz!AL141-'Izlaz COGS'!AL141</f>
        <v>26930.54</v>
      </c>
      <c r="AM141" s="50">
        <f>AL141+Ulaz!AM141-'Izlaz COGS'!AM141</f>
        <v>26930.54</v>
      </c>
      <c r="AN141" s="50">
        <f>AM141+Ulaz!AN141-'Izlaz COGS'!AN141</f>
        <v>26930.54</v>
      </c>
      <c r="AO141" s="50">
        <f>AN141+Ulaz!AO141-'Izlaz COGS'!AO141</f>
        <v>26930.54</v>
      </c>
      <c r="AP141" s="50">
        <f>AO141+Ulaz!AP141-'Izlaz COGS'!AP141</f>
        <v>26930.54</v>
      </c>
      <c r="AQ141" s="50">
        <f>AP141+Ulaz!AQ141-'Izlaz COGS'!AQ141</f>
        <v>26930.54</v>
      </c>
      <c r="AR141" s="50">
        <f>AQ141+Ulaz!AR141-'Izlaz COGS'!AR141</f>
        <v>26930.54</v>
      </c>
      <c r="AS141" s="50">
        <f>AR141+Ulaz!AS141-'Izlaz COGS'!AS141</f>
        <v>26930.54</v>
      </c>
      <c r="AT141" s="50">
        <f>AS141+Ulaz!AT141-'Izlaz COGS'!AT141</f>
        <v>26930.54</v>
      </c>
      <c r="AU141" s="50">
        <f>AT141+Ulaz!AU141-'Izlaz COGS'!AU141</f>
        <v>26930.54</v>
      </c>
      <c r="AV141" s="50">
        <f>AU141+Ulaz!AV141-'Izlaz COGS'!AV141</f>
        <v>26930.54</v>
      </c>
      <c r="AW141" s="50">
        <f>AV141+Ulaz!AW141-'Izlaz COGS'!AW141</f>
        <v>26930.54</v>
      </c>
      <c r="AX141" s="50">
        <f>AW141+Ulaz!AX141-'Izlaz COGS'!AX141</f>
        <v>26930.54</v>
      </c>
      <c r="AY141" s="50">
        <f>AX141+Ulaz!AY141-'Izlaz COGS'!AY141</f>
        <v>26930.54</v>
      </c>
      <c r="AZ141" s="50">
        <f>AY141+Ulaz!AZ141-'Izlaz COGS'!AZ141</f>
        <v>26930.54</v>
      </c>
      <c r="BA141" s="50">
        <f>AZ141+Ulaz!BA141-'Izlaz COGS'!BA141</f>
        <v>26930.54</v>
      </c>
      <c r="BB141" s="50">
        <f>BA141+Ulaz!BB141-'Izlaz COGS'!BB141</f>
        <v>26930.54</v>
      </c>
      <c r="BC141" s="50">
        <f>BB141+Ulaz!BC141-'Izlaz COGS'!BC141</f>
        <v>26930.54</v>
      </c>
    </row>
    <row r="142" spans="1:55" ht="15" customHeight="1" thickBot="1" x14ac:dyDescent="0.35">
      <c r="A142" s="34" t="s">
        <v>119</v>
      </c>
      <c r="B142" s="90" t="s">
        <v>26</v>
      </c>
      <c r="C142" s="85">
        <v>5120.45</v>
      </c>
      <c r="D142" s="29"/>
      <c r="E142" s="86"/>
      <c r="F142" s="86"/>
      <c r="G142" s="86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>
        <f>C142+Ulaz!W142-'Izlaz COGS'!W142</f>
        <v>25120.45</v>
      </c>
      <c r="X142" s="50">
        <f>W142+Ulaz!X142-'Izlaz COGS'!X142</f>
        <v>25120.45</v>
      </c>
      <c r="Y142" s="50">
        <f>X142+Ulaz!Y142-'Izlaz COGS'!Y142</f>
        <v>25120.45</v>
      </c>
      <c r="Z142" s="50">
        <f>Y142+Ulaz!Z142-'Izlaz COGS'!Z142</f>
        <v>25120.45</v>
      </c>
      <c r="AA142" s="50">
        <f>Z142+Ulaz!AA142-'Izlaz COGS'!AA142</f>
        <v>25120.45</v>
      </c>
      <c r="AB142" s="50">
        <f>AA142+Ulaz!AB142-'Izlaz COGS'!AB142</f>
        <v>25120.45</v>
      </c>
      <c r="AC142" s="50">
        <f>AB142+Ulaz!AC142-'Izlaz COGS'!AC142</f>
        <v>25120.45</v>
      </c>
      <c r="AD142" s="50">
        <f>AC142+Ulaz!AD142-'Izlaz COGS'!AD142</f>
        <v>25120.45</v>
      </c>
      <c r="AE142" s="50">
        <f>AD142+Ulaz!AE142-'Izlaz COGS'!AE142</f>
        <v>45120.45</v>
      </c>
      <c r="AF142" s="50">
        <f>AE142+Ulaz!AF142-'Izlaz COGS'!AF142</f>
        <v>45120.45</v>
      </c>
      <c r="AG142" s="50">
        <f>AF142+Ulaz!AG142-'Izlaz COGS'!AG142</f>
        <v>45120.45</v>
      </c>
      <c r="AH142" s="50">
        <f>AG142+Ulaz!AH142-'Izlaz COGS'!AH142</f>
        <v>45120.45</v>
      </c>
      <c r="AI142" s="50">
        <f>AH142+Ulaz!AI142-'Izlaz COGS'!AI142</f>
        <v>45120.45</v>
      </c>
      <c r="AJ142" s="50">
        <f>AI142+Ulaz!AJ142-'Izlaz COGS'!AJ142</f>
        <v>45120.45</v>
      </c>
      <c r="AK142" s="50">
        <f>AJ142+Ulaz!AK142-'Izlaz COGS'!AK142</f>
        <v>45120.45</v>
      </c>
      <c r="AL142" s="50">
        <f>AK142+Ulaz!AL142-'Izlaz COGS'!AL142</f>
        <v>45120.45</v>
      </c>
      <c r="AM142" s="50">
        <f>AL142+Ulaz!AM142-'Izlaz COGS'!AM142</f>
        <v>45120.45</v>
      </c>
      <c r="AN142" s="50">
        <f>AM142+Ulaz!AN142-'Izlaz COGS'!AN142</f>
        <v>65120.45</v>
      </c>
      <c r="AO142" s="50">
        <f>AN142+Ulaz!AO142-'Izlaz COGS'!AO142</f>
        <v>65120.45</v>
      </c>
      <c r="AP142" s="50">
        <f>AO142+Ulaz!AP142-'Izlaz COGS'!AP142</f>
        <v>65120.45</v>
      </c>
      <c r="AQ142" s="50">
        <f>AP142+Ulaz!AQ142-'Izlaz COGS'!AQ142</f>
        <v>65120.45</v>
      </c>
      <c r="AR142" s="50">
        <f>AQ142+Ulaz!AR142-'Izlaz COGS'!AR142</f>
        <v>65120.45</v>
      </c>
      <c r="AS142" s="50">
        <f>AR142+Ulaz!AS142-'Izlaz COGS'!AS142</f>
        <v>65120.45</v>
      </c>
      <c r="AT142" s="50">
        <f>AS142+Ulaz!AT142-'Izlaz COGS'!AT142</f>
        <v>65120.45</v>
      </c>
      <c r="AU142" s="50">
        <f>AT142+Ulaz!AU142-'Izlaz COGS'!AU142</f>
        <v>85120.45</v>
      </c>
      <c r="AV142" s="50">
        <f>AU142+Ulaz!AV142-'Izlaz COGS'!AV142</f>
        <v>85120.45</v>
      </c>
      <c r="AW142" s="50">
        <f>AV142+Ulaz!AW142-'Izlaz COGS'!AW142</f>
        <v>85120.45</v>
      </c>
      <c r="AX142" s="50">
        <f>AW142+Ulaz!AX142-'Izlaz COGS'!AX142</f>
        <v>85120.45</v>
      </c>
      <c r="AY142" s="50">
        <f>AX142+Ulaz!AY142-'Izlaz COGS'!AY142</f>
        <v>85120.45</v>
      </c>
      <c r="AZ142" s="50">
        <f>AY142+Ulaz!AZ142-'Izlaz COGS'!AZ142</f>
        <v>85120.45</v>
      </c>
      <c r="BA142" s="50">
        <f>AZ142+Ulaz!BA142-'Izlaz COGS'!BA142</f>
        <v>85120.45</v>
      </c>
      <c r="BB142" s="50">
        <f>BA142+Ulaz!BB142-'Izlaz COGS'!BB142</f>
        <v>85120.45</v>
      </c>
      <c r="BC142" s="50">
        <f>BB142+Ulaz!BC142-'Izlaz COGS'!BC142</f>
        <v>85120.45</v>
      </c>
    </row>
    <row r="143" spans="1:55" ht="15" customHeight="1" thickBot="1" x14ac:dyDescent="0.35">
      <c r="A143" s="34" t="s">
        <v>119</v>
      </c>
      <c r="B143" s="90" t="s">
        <v>131</v>
      </c>
      <c r="C143" s="85">
        <v>6663.56</v>
      </c>
      <c r="D143" s="29"/>
      <c r="E143" s="86"/>
      <c r="F143" s="86"/>
      <c r="G143" s="86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>
        <f>C143+Ulaz!W143-'Izlaz COGS'!W143</f>
        <v>6663.56</v>
      </c>
      <c r="X143" s="50">
        <f>W143+Ulaz!X143-'Izlaz COGS'!X143</f>
        <v>6663.56</v>
      </c>
      <c r="Y143" s="50">
        <f>X143+Ulaz!Y143-'Izlaz COGS'!Y143</f>
        <v>6663.56</v>
      </c>
      <c r="Z143" s="50">
        <f>Y143+Ulaz!Z143-'Izlaz COGS'!Z143</f>
        <v>6663.56</v>
      </c>
      <c r="AA143" s="50">
        <f>Z143+Ulaz!AA143-'Izlaz COGS'!AA143</f>
        <v>6663.56</v>
      </c>
      <c r="AB143" s="50">
        <f>AA143+Ulaz!AB143-'Izlaz COGS'!AB143</f>
        <v>6663.56</v>
      </c>
      <c r="AC143" s="50">
        <f>AB143+Ulaz!AC143-'Izlaz COGS'!AC143</f>
        <v>6663.56</v>
      </c>
      <c r="AD143" s="50">
        <f>AC143+Ulaz!AD143-'Izlaz COGS'!AD143</f>
        <v>6663.56</v>
      </c>
      <c r="AE143" s="50">
        <f>AD143+Ulaz!AE143-'Izlaz COGS'!AE143</f>
        <v>6663.56</v>
      </c>
      <c r="AF143" s="50">
        <f>AE143+Ulaz!AF143-'Izlaz COGS'!AF143</f>
        <v>6663.56</v>
      </c>
      <c r="AG143" s="50">
        <f>AF143+Ulaz!AG143-'Izlaz COGS'!AG143</f>
        <v>6663.56</v>
      </c>
      <c r="AH143" s="50">
        <f>AG143+Ulaz!AH143-'Izlaz COGS'!AH143</f>
        <v>6663.56</v>
      </c>
      <c r="AI143" s="50">
        <f>AH143+Ulaz!AI143-'Izlaz COGS'!AI143</f>
        <v>6663.56</v>
      </c>
      <c r="AJ143" s="50">
        <f>AI143+Ulaz!AJ143-'Izlaz COGS'!AJ143</f>
        <v>6663.56</v>
      </c>
      <c r="AK143" s="50">
        <f>AJ143+Ulaz!AK143-'Izlaz COGS'!AK143</f>
        <v>6663.56</v>
      </c>
      <c r="AL143" s="50">
        <f>AK143+Ulaz!AL143-'Izlaz COGS'!AL143</f>
        <v>6663.56</v>
      </c>
      <c r="AM143" s="50">
        <f>AL143+Ulaz!AM143-'Izlaz COGS'!AM143</f>
        <v>6663.56</v>
      </c>
      <c r="AN143" s="50">
        <f>AM143+Ulaz!AN143-'Izlaz COGS'!AN143</f>
        <v>6663.56</v>
      </c>
      <c r="AO143" s="50">
        <f>AN143+Ulaz!AO143-'Izlaz COGS'!AO143</f>
        <v>6663.56</v>
      </c>
      <c r="AP143" s="50">
        <f>AO143+Ulaz!AP143-'Izlaz COGS'!AP143</f>
        <v>6663.56</v>
      </c>
      <c r="AQ143" s="50">
        <f>AP143+Ulaz!AQ143-'Izlaz COGS'!AQ143</f>
        <v>6663.56</v>
      </c>
      <c r="AR143" s="50">
        <f>AQ143+Ulaz!AR143-'Izlaz COGS'!AR143</f>
        <v>6663.56</v>
      </c>
      <c r="AS143" s="50">
        <f>AR143+Ulaz!AS143-'Izlaz COGS'!AS143</f>
        <v>6663.56</v>
      </c>
      <c r="AT143" s="50">
        <f>AS143+Ulaz!AT143-'Izlaz COGS'!AT143</f>
        <v>6663.56</v>
      </c>
      <c r="AU143" s="50">
        <f>AT143+Ulaz!AU143-'Izlaz COGS'!AU143</f>
        <v>6663.56</v>
      </c>
      <c r="AV143" s="50">
        <f>AU143+Ulaz!AV143-'Izlaz COGS'!AV143</f>
        <v>6663.56</v>
      </c>
      <c r="AW143" s="50">
        <f>AV143+Ulaz!AW143-'Izlaz COGS'!AW143</f>
        <v>6663.56</v>
      </c>
      <c r="AX143" s="50">
        <f>AW143+Ulaz!AX143-'Izlaz COGS'!AX143</f>
        <v>6663.56</v>
      </c>
      <c r="AY143" s="50">
        <f>AX143+Ulaz!AY143-'Izlaz COGS'!AY143</f>
        <v>6663.56</v>
      </c>
      <c r="AZ143" s="50">
        <f>AY143+Ulaz!AZ143-'Izlaz COGS'!AZ143</f>
        <v>6663.56</v>
      </c>
      <c r="BA143" s="50">
        <f>AZ143+Ulaz!BA143-'Izlaz COGS'!BA143</f>
        <v>6663.56</v>
      </c>
      <c r="BB143" s="50">
        <f>BA143+Ulaz!BB143-'Izlaz COGS'!BB143</f>
        <v>6663.56</v>
      </c>
      <c r="BC143" s="50">
        <f>BB143+Ulaz!BC143-'Izlaz COGS'!BC143</f>
        <v>6663.56</v>
      </c>
    </row>
    <row r="144" spans="1:55" ht="15" customHeight="1" thickBot="1" x14ac:dyDescent="0.35">
      <c r="A144" s="34" t="s">
        <v>119</v>
      </c>
      <c r="B144" s="90" t="s">
        <v>132</v>
      </c>
      <c r="C144" s="85">
        <v>1134</v>
      </c>
      <c r="D144" s="29"/>
      <c r="E144" s="86"/>
      <c r="F144" s="86"/>
      <c r="G144" s="86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>
        <f>C144+Ulaz!W144-'Izlaz COGS'!W144</f>
        <v>1134</v>
      </c>
      <c r="X144" s="50">
        <f>W144+Ulaz!X144-'Izlaz COGS'!X144</f>
        <v>1134</v>
      </c>
      <c r="Y144" s="50">
        <f>X144+Ulaz!Y144-'Izlaz COGS'!Y144</f>
        <v>1134</v>
      </c>
      <c r="Z144" s="50">
        <f>Y144+Ulaz!Z144-'Izlaz COGS'!Z144</f>
        <v>1134</v>
      </c>
      <c r="AA144" s="50">
        <f>Z144+Ulaz!AA144-'Izlaz COGS'!AA144</f>
        <v>1134</v>
      </c>
      <c r="AB144" s="50">
        <f>AA144+Ulaz!AB144-'Izlaz COGS'!AB144</f>
        <v>1134</v>
      </c>
      <c r="AC144" s="50">
        <f>AB144+Ulaz!AC144-'Izlaz COGS'!AC144</f>
        <v>1134</v>
      </c>
      <c r="AD144" s="50">
        <f>AC144+Ulaz!AD144-'Izlaz COGS'!AD144</f>
        <v>1134</v>
      </c>
      <c r="AE144" s="50">
        <f>AD144+Ulaz!AE144-'Izlaz COGS'!AE144</f>
        <v>1134</v>
      </c>
      <c r="AF144" s="50">
        <f>AE144+Ulaz!AF144-'Izlaz COGS'!AF144</f>
        <v>1134</v>
      </c>
      <c r="AG144" s="50">
        <f>AF144+Ulaz!AG144-'Izlaz COGS'!AG144</f>
        <v>1134</v>
      </c>
      <c r="AH144" s="50">
        <f>AG144+Ulaz!AH144-'Izlaz COGS'!AH144</f>
        <v>1134</v>
      </c>
      <c r="AI144" s="50">
        <f>AH144+Ulaz!AI144-'Izlaz COGS'!AI144</f>
        <v>1134</v>
      </c>
      <c r="AJ144" s="50">
        <f>AI144+Ulaz!AJ144-'Izlaz COGS'!AJ144</f>
        <v>1134</v>
      </c>
      <c r="AK144" s="50">
        <f>AJ144+Ulaz!AK144-'Izlaz COGS'!AK144</f>
        <v>1134</v>
      </c>
      <c r="AL144" s="50">
        <f>AK144+Ulaz!AL144-'Izlaz COGS'!AL144</f>
        <v>1134</v>
      </c>
      <c r="AM144" s="50">
        <f>AL144+Ulaz!AM144-'Izlaz COGS'!AM144</f>
        <v>1134</v>
      </c>
      <c r="AN144" s="50">
        <f>AM144+Ulaz!AN144-'Izlaz COGS'!AN144</f>
        <v>1134</v>
      </c>
      <c r="AO144" s="50">
        <f>AN144+Ulaz!AO144-'Izlaz COGS'!AO144</f>
        <v>1134</v>
      </c>
      <c r="AP144" s="50">
        <f>AO144+Ulaz!AP144-'Izlaz COGS'!AP144</f>
        <v>1134</v>
      </c>
      <c r="AQ144" s="50">
        <f>AP144+Ulaz!AQ144-'Izlaz COGS'!AQ144</f>
        <v>1134</v>
      </c>
      <c r="AR144" s="50">
        <f>AQ144+Ulaz!AR144-'Izlaz COGS'!AR144</f>
        <v>1134</v>
      </c>
      <c r="AS144" s="50">
        <f>AR144+Ulaz!AS144-'Izlaz COGS'!AS144</f>
        <v>1134</v>
      </c>
      <c r="AT144" s="50">
        <f>AS144+Ulaz!AT144-'Izlaz COGS'!AT144</f>
        <v>1134</v>
      </c>
      <c r="AU144" s="50">
        <f>AT144+Ulaz!AU144-'Izlaz COGS'!AU144</f>
        <v>1134</v>
      </c>
      <c r="AV144" s="50">
        <f>AU144+Ulaz!AV144-'Izlaz COGS'!AV144</f>
        <v>1134</v>
      </c>
      <c r="AW144" s="50">
        <f>AV144+Ulaz!AW144-'Izlaz COGS'!AW144</f>
        <v>1134</v>
      </c>
      <c r="AX144" s="50">
        <f>AW144+Ulaz!AX144-'Izlaz COGS'!AX144</f>
        <v>1134</v>
      </c>
      <c r="AY144" s="50">
        <f>AX144+Ulaz!AY144-'Izlaz COGS'!AY144</f>
        <v>1134</v>
      </c>
      <c r="AZ144" s="50">
        <f>AY144+Ulaz!AZ144-'Izlaz COGS'!AZ144</f>
        <v>1134</v>
      </c>
      <c r="BA144" s="50">
        <f>AZ144+Ulaz!BA144-'Izlaz COGS'!BA144</f>
        <v>1134</v>
      </c>
      <c r="BB144" s="50">
        <f>BA144+Ulaz!BB144-'Izlaz COGS'!BB144</f>
        <v>1134</v>
      </c>
      <c r="BC144" s="50">
        <f>BB144+Ulaz!BC144-'Izlaz COGS'!BC144</f>
        <v>1134</v>
      </c>
    </row>
    <row r="145" spans="1:55" ht="15" thickBot="1" x14ac:dyDescent="0.35">
      <c r="A145" s="34" t="s">
        <v>119</v>
      </c>
      <c r="B145" s="90" t="s">
        <v>39</v>
      </c>
      <c r="C145" s="85">
        <v>9448.48</v>
      </c>
      <c r="D145" s="29"/>
      <c r="E145" s="86"/>
      <c r="F145" s="86"/>
      <c r="G145" s="86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>
        <f>C145+Ulaz!W145-'Izlaz COGS'!W145</f>
        <v>9448.48</v>
      </c>
      <c r="X145" s="50">
        <f>W145+Ulaz!X145-'Izlaz COGS'!X145</f>
        <v>9448.48</v>
      </c>
      <c r="Y145" s="50">
        <f>X145+Ulaz!Y145-'Izlaz COGS'!Y145</f>
        <v>9448.48</v>
      </c>
      <c r="Z145" s="50">
        <f>Y145+Ulaz!Z145-'Izlaz COGS'!Z145</f>
        <v>9448.48</v>
      </c>
      <c r="AA145" s="50">
        <f>Z145+Ulaz!AA145-'Izlaz COGS'!AA145</f>
        <v>9448.48</v>
      </c>
      <c r="AB145" s="50">
        <f>AA145+Ulaz!AB145-'Izlaz COGS'!AB145</f>
        <v>9448.48</v>
      </c>
      <c r="AC145" s="50">
        <f>AB145+Ulaz!AC145-'Izlaz COGS'!AC145</f>
        <v>9448.48</v>
      </c>
      <c r="AD145" s="50">
        <f>AC145+Ulaz!AD145-'Izlaz COGS'!AD145</f>
        <v>9448.48</v>
      </c>
      <c r="AE145" s="50">
        <f>AD145+Ulaz!AE145-'Izlaz COGS'!AE145</f>
        <v>9448.48</v>
      </c>
      <c r="AF145" s="50">
        <f>AE145+Ulaz!AF145-'Izlaz COGS'!AF145</f>
        <v>9448.48</v>
      </c>
      <c r="AG145" s="50">
        <f>AF145+Ulaz!AG145-'Izlaz COGS'!AG145</f>
        <v>9448.48</v>
      </c>
      <c r="AH145" s="50">
        <f>AG145+Ulaz!AH145-'Izlaz COGS'!AH145</f>
        <v>9448.48</v>
      </c>
      <c r="AI145" s="50">
        <f>AH145+Ulaz!AI145-'Izlaz COGS'!AI145</f>
        <v>9448.48</v>
      </c>
      <c r="AJ145" s="50">
        <f>AI145+Ulaz!AJ145-'Izlaz COGS'!AJ145</f>
        <v>9448.48</v>
      </c>
      <c r="AK145" s="50">
        <f>AJ145+Ulaz!AK145-'Izlaz COGS'!AK145</f>
        <v>9448.48</v>
      </c>
      <c r="AL145" s="50">
        <f>AK145+Ulaz!AL145-'Izlaz COGS'!AL145</f>
        <v>9448.48</v>
      </c>
      <c r="AM145" s="50">
        <f>AL145+Ulaz!AM145-'Izlaz COGS'!AM145</f>
        <v>9448.48</v>
      </c>
      <c r="AN145" s="50">
        <f>AM145+Ulaz!AN145-'Izlaz COGS'!AN145</f>
        <v>9448.48</v>
      </c>
      <c r="AO145" s="50">
        <f>AN145+Ulaz!AO145-'Izlaz COGS'!AO145</f>
        <v>9448.48</v>
      </c>
      <c r="AP145" s="50">
        <f>AO145+Ulaz!AP145-'Izlaz COGS'!AP145</f>
        <v>9448.48</v>
      </c>
      <c r="AQ145" s="50">
        <f>AP145+Ulaz!AQ145-'Izlaz COGS'!AQ145</f>
        <v>9448.48</v>
      </c>
      <c r="AR145" s="50">
        <f>AQ145+Ulaz!AR145-'Izlaz COGS'!AR145</f>
        <v>9448.48</v>
      </c>
      <c r="AS145" s="50">
        <f>AR145+Ulaz!AS145-'Izlaz COGS'!AS145</f>
        <v>9448.48</v>
      </c>
      <c r="AT145" s="50">
        <f>AS145+Ulaz!AT145-'Izlaz COGS'!AT145</f>
        <v>9448.48</v>
      </c>
      <c r="AU145" s="50">
        <f>AT145+Ulaz!AU145-'Izlaz COGS'!AU145</f>
        <v>9448.48</v>
      </c>
      <c r="AV145" s="50">
        <f>AU145+Ulaz!AV145-'Izlaz COGS'!AV145</f>
        <v>9448.48</v>
      </c>
      <c r="AW145" s="50">
        <f>AV145+Ulaz!AW145-'Izlaz COGS'!AW145</f>
        <v>9448.48</v>
      </c>
      <c r="AX145" s="50">
        <f>AW145+Ulaz!AX145-'Izlaz COGS'!AX145</f>
        <v>9448.48</v>
      </c>
      <c r="AY145" s="50">
        <f>AX145+Ulaz!AY145-'Izlaz COGS'!AY145</f>
        <v>9448.48</v>
      </c>
      <c r="AZ145" s="50">
        <f>AY145+Ulaz!AZ145-'Izlaz COGS'!AZ145</f>
        <v>9448.48</v>
      </c>
      <c r="BA145" s="50">
        <f>AZ145+Ulaz!BA145-'Izlaz COGS'!BA145</f>
        <v>9448.48</v>
      </c>
      <c r="BB145" s="50">
        <f>BA145+Ulaz!BB145-'Izlaz COGS'!BB145</f>
        <v>9448.48</v>
      </c>
      <c r="BC145" s="50">
        <f>BB145+Ulaz!BC145-'Izlaz COGS'!BC145</f>
        <v>9448.48</v>
      </c>
    </row>
    <row r="146" spans="1:55" ht="15" thickBot="1" x14ac:dyDescent="0.35">
      <c r="A146" s="34" t="s">
        <v>119</v>
      </c>
      <c r="B146" s="90" t="s">
        <v>115</v>
      </c>
      <c r="C146" s="91">
        <v>2540.33</v>
      </c>
      <c r="D146" s="92"/>
      <c r="E146" s="93"/>
      <c r="F146" s="93"/>
      <c r="G146" s="93"/>
      <c r="H146" s="9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>
        <f>C146+Ulaz!W146-'Izlaz COGS'!W146</f>
        <v>2540.33</v>
      </c>
      <c r="X146" s="50">
        <f>W146+Ulaz!X146-'Izlaz COGS'!X146</f>
        <v>2540.33</v>
      </c>
      <c r="Y146" s="50">
        <f>X146+Ulaz!Y146-'Izlaz COGS'!Y146</f>
        <v>2540.33</v>
      </c>
      <c r="Z146" s="50">
        <f>Y146+Ulaz!Z146-'Izlaz COGS'!Z146</f>
        <v>2540.33</v>
      </c>
      <c r="AA146" s="50">
        <f>Z146+Ulaz!AA146-'Izlaz COGS'!AA146</f>
        <v>2540.33</v>
      </c>
      <c r="AB146" s="50">
        <f>AA146+Ulaz!AB146-'Izlaz COGS'!AB146</f>
        <v>2540.33</v>
      </c>
      <c r="AC146" s="50">
        <f>AB146+Ulaz!AC146-'Izlaz COGS'!AC146</f>
        <v>2540.33</v>
      </c>
      <c r="AD146" s="50">
        <f>AC146+Ulaz!AD146-'Izlaz COGS'!AD146</f>
        <v>2540.33</v>
      </c>
      <c r="AE146" s="50">
        <f>AD146+Ulaz!AE146-'Izlaz COGS'!AE146</f>
        <v>2540.33</v>
      </c>
      <c r="AF146" s="50">
        <f>AE146+Ulaz!AF146-'Izlaz COGS'!AF146</f>
        <v>2540.33</v>
      </c>
      <c r="AG146" s="50">
        <f>AF146+Ulaz!AG146-'Izlaz COGS'!AG146</f>
        <v>2540.33</v>
      </c>
      <c r="AH146" s="50">
        <f>AG146+Ulaz!AH146-'Izlaz COGS'!AH146</f>
        <v>2540.33</v>
      </c>
      <c r="AI146" s="50">
        <f>AH146+Ulaz!AI146-'Izlaz COGS'!AI146</f>
        <v>2540.33</v>
      </c>
      <c r="AJ146" s="50">
        <f>AI146+Ulaz!AJ146-'Izlaz COGS'!AJ146</f>
        <v>2540.33</v>
      </c>
      <c r="AK146" s="50">
        <f>AJ146+Ulaz!AK146-'Izlaz COGS'!AK146</f>
        <v>2540.33</v>
      </c>
      <c r="AL146" s="50">
        <f>AK146+Ulaz!AL146-'Izlaz COGS'!AL146</f>
        <v>2540.33</v>
      </c>
      <c r="AM146" s="50">
        <f>AL146+Ulaz!AM146-'Izlaz COGS'!AM146</f>
        <v>2540.33</v>
      </c>
      <c r="AN146" s="50">
        <f>AM146+Ulaz!AN146-'Izlaz COGS'!AN146</f>
        <v>2540.33</v>
      </c>
      <c r="AO146" s="50">
        <f>AN146+Ulaz!AO146-'Izlaz COGS'!AO146</f>
        <v>2540.33</v>
      </c>
      <c r="AP146" s="50">
        <f>AO146+Ulaz!AP146-'Izlaz COGS'!AP146</f>
        <v>2540.33</v>
      </c>
      <c r="AQ146" s="50">
        <f>AP146+Ulaz!AQ146-'Izlaz COGS'!AQ146</f>
        <v>2540.33</v>
      </c>
      <c r="AR146" s="50">
        <f>AQ146+Ulaz!AR146-'Izlaz COGS'!AR146</f>
        <v>2540.33</v>
      </c>
      <c r="AS146" s="50">
        <f>AR146+Ulaz!AS146-'Izlaz COGS'!AS146</f>
        <v>2540.33</v>
      </c>
      <c r="AT146" s="50">
        <f>AS146+Ulaz!AT146-'Izlaz COGS'!AT146</f>
        <v>2540.33</v>
      </c>
      <c r="AU146" s="50">
        <f>AT146+Ulaz!AU146-'Izlaz COGS'!AU146</f>
        <v>2540.33</v>
      </c>
      <c r="AV146" s="50">
        <f>AU146+Ulaz!AV146-'Izlaz COGS'!AV146</f>
        <v>2540.33</v>
      </c>
      <c r="AW146" s="50">
        <f>AV146+Ulaz!AW146-'Izlaz COGS'!AW146</f>
        <v>2540.33</v>
      </c>
      <c r="AX146" s="50">
        <f>AW146+Ulaz!AX146-'Izlaz COGS'!AX146</f>
        <v>2540.33</v>
      </c>
      <c r="AY146" s="50">
        <f>AX146+Ulaz!AY146-'Izlaz COGS'!AY146</f>
        <v>2540.33</v>
      </c>
      <c r="AZ146" s="50">
        <f>AY146+Ulaz!AZ146-'Izlaz COGS'!AZ146</f>
        <v>2540.33</v>
      </c>
      <c r="BA146" s="50">
        <f>AZ146+Ulaz!BA146-'Izlaz COGS'!BA146</f>
        <v>2540.33</v>
      </c>
      <c r="BB146" s="50">
        <f>BA146+Ulaz!BB146-'Izlaz COGS'!BB146</f>
        <v>2540.33</v>
      </c>
      <c r="BC146" s="50">
        <f>BB146+Ulaz!BC146-'Izlaz COGS'!BC146</f>
        <v>2540.33</v>
      </c>
    </row>
  </sheetData>
  <autoFilter ref="A5:B146" xr:uid="{00000000-0009-0000-0000-000004000000}"/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7"/>
  <sheetViews>
    <sheetView zoomScaleNormal="100" workbookViewId="0">
      <selection activeCell="C19" sqref="C19"/>
    </sheetView>
  </sheetViews>
  <sheetFormatPr defaultColWidth="8.5546875" defaultRowHeight="14.4" x14ac:dyDescent="0.3"/>
  <cols>
    <col min="2" max="2" width="41" customWidth="1"/>
    <col min="3" max="3" width="28.88671875" customWidth="1"/>
    <col min="4" max="4" width="16" customWidth="1"/>
  </cols>
  <sheetData>
    <row r="1" spans="1:4" x14ac:dyDescent="0.3">
      <c r="A1" t="s">
        <v>157</v>
      </c>
      <c r="B1" t="s">
        <v>139</v>
      </c>
      <c r="C1" t="s">
        <v>158</v>
      </c>
      <c r="D1" t="s">
        <v>159</v>
      </c>
    </row>
    <row r="2" spans="1:4" x14ac:dyDescent="0.3">
      <c r="A2">
        <v>11626</v>
      </c>
      <c r="B2" t="s">
        <v>6</v>
      </c>
      <c r="C2">
        <v>5.76</v>
      </c>
      <c r="D2" s="95">
        <v>6302.12</v>
      </c>
    </row>
    <row r="3" spans="1:4" x14ac:dyDescent="0.3">
      <c r="A3">
        <v>9298</v>
      </c>
      <c r="B3" t="s">
        <v>160</v>
      </c>
      <c r="C3">
        <v>11.15</v>
      </c>
      <c r="D3">
        <v>27.5</v>
      </c>
    </row>
    <row r="4" spans="1:4" x14ac:dyDescent="0.3">
      <c r="A4">
        <v>88358</v>
      </c>
      <c r="B4" t="s">
        <v>112</v>
      </c>
      <c r="C4">
        <v>13.76</v>
      </c>
      <c r="D4">
        <v>26.58</v>
      </c>
    </row>
    <row r="5" spans="1:4" x14ac:dyDescent="0.3">
      <c r="A5">
        <v>99857</v>
      </c>
      <c r="B5" t="s">
        <v>76</v>
      </c>
      <c r="C5">
        <v>14.18</v>
      </c>
      <c r="D5">
        <v>35.979999999999997</v>
      </c>
    </row>
    <row r="6" spans="1:4" x14ac:dyDescent="0.3">
      <c r="A6">
        <v>89396</v>
      </c>
      <c r="B6" t="s">
        <v>161</v>
      </c>
      <c r="C6">
        <v>15.41</v>
      </c>
      <c r="D6">
        <v>29.04</v>
      </c>
    </row>
    <row r="7" spans="1:4" x14ac:dyDescent="0.3">
      <c r="A7">
        <v>14802</v>
      </c>
      <c r="B7" t="s">
        <v>162</v>
      </c>
      <c r="C7">
        <v>36.5</v>
      </c>
      <c r="D7">
        <v>89.5</v>
      </c>
    </row>
    <row r="8" spans="1:4" x14ac:dyDescent="0.3">
      <c r="A8">
        <v>26</v>
      </c>
      <c r="B8" t="s">
        <v>22</v>
      </c>
      <c r="C8">
        <v>36.840000000000003</v>
      </c>
      <c r="D8">
        <v>71.959999999999994</v>
      </c>
    </row>
    <row r="9" spans="1:4" x14ac:dyDescent="0.3">
      <c r="A9">
        <v>99841</v>
      </c>
      <c r="B9" t="s">
        <v>163</v>
      </c>
      <c r="C9">
        <v>40.32</v>
      </c>
      <c r="D9">
        <v>87.51</v>
      </c>
    </row>
    <row r="10" spans="1:4" x14ac:dyDescent="0.3">
      <c r="A10">
        <v>52471</v>
      </c>
      <c r="B10" t="s">
        <v>66</v>
      </c>
      <c r="C10">
        <v>50.4</v>
      </c>
      <c r="D10">
        <v>111.72</v>
      </c>
    </row>
    <row r="11" spans="1:4" x14ac:dyDescent="0.3">
      <c r="A11">
        <v>63</v>
      </c>
      <c r="B11" t="s">
        <v>164</v>
      </c>
      <c r="C11">
        <v>59.39</v>
      </c>
      <c r="D11">
        <v>106.09</v>
      </c>
    </row>
    <row r="12" spans="1:4" x14ac:dyDescent="0.3">
      <c r="A12">
        <v>1190</v>
      </c>
      <c r="B12" t="s">
        <v>23</v>
      </c>
      <c r="C12">
        <v>75.08</v>
      </c>
      <c r="D12">
        <v>205.2</v>
      </c>
    </row>
    <row r="13" spans="1:4" x14ac:dyDescent="0.3">
      <c r="A13">
        <v>3233</v>
      </c>
      <c r="B13" t="s">
        <v>100</v>
      </c>
      <c r="C13">
        <v>179</v>
      </c>
      <c r="D13">
        <v>311</v>
      </c>
    </row>
    <row r="14" spans="1:4" x14ac:dyDescent="0.3">
      <c r="A14">
        <v>9557</v>
      </c>
      <c r="B14" t="s">
        <v>165</v>
      </c>
      <c r="C14">
        <v>240.33</v>
      </c>
      <c r="D14">
        <v>399.99</v>
      </c>
    </row>
    <row r="15" spans="1:4" x14ac:dyDescent="0.3">
      <c r="A15">
        <v>2945</v>
      </c>
      <c r="B15" t="s">
        <v>62</v>
      </c>
      <c r="C15">
        <v>265.63</v>
      </c>
      <c r="D15" s="95">
        <v>1034.99</v>
      </c>
    </row>
    <row r="16" spans="1:4" x14ac:dyDescent="0.3">
      <c r="A16">
        <v>89962</v>
      </c>
      <c r="B16" t="s">
        <v>166</v>
      </c>
      <c r="C16">
        <v>266.75</v>
      </c>
      <c r="D16">
        <v>349</v>
      </c>
    </row>
    <row r="17" spans="1:4" x14ac:dyDescent="0.3">
      <c r="A17">
        <v>25468</v>
      </c>
      <c r="B17" t="s">
        <v>167</v>
      </c>
      <c r="C17" s="95">
        <v>1323.35</v>
      </c>
      <c r="D17" s="95">
        <v>3182.01</v>
      </c>
    </row>
    <row r="18" spans="1:4" x14ac:dyDescent="0.3">
      <c r="A18">
        <v>90138</v>
      </c>
      <c r="B18" t="s">
        <v>136</v>
      </c>
      <c r="C18" s="95">
        <v>1669.92</v>
      </c>
      <c r="D18" s="95">
        <v>4252.68</v>
      </c>
    </row>
    <row r="19" spans="1:4" x14ac:dyDescent="0.3">
      <c r="A19">
        <v>60007</v>
      </c>
      <c r="B19" t="s">
        <v>168</v>
      </c>
      <c r="C19" s="95">
        <v>1984</v>
      </c>
      <c r="D19" s="95">
        <v>5598.4</v>
      </c>
    </row>
    <row r="20" spans="1:4" x14ac:dyDescent="0.3">
      <c r="A20">
        <v>35487</v>
      </c>
      <c r="B20" t="s">
        <v>64</v>
      </c>
      <c r="C20" s="95">
        <v>2004.08</v>
      </c>
      <c r="D20" s="95">
        <v>4326.34</v>
      </c>
    </row>
    <row r="21" spans="1:4" x14ac:dyDescent="0.3">
      <c r="A21">
        <v>9009</v>
      </c>
      <c r="B21" t="s">
        <v>169</v>
      </c>
      <c r="C21" s="95">
        <v>2466.73</v>
      </c>
      <c r="D21" s="95">
        <v>11279.17</v>
      </c>
    </row>
    <row r="22" spans="1:4" x14ac:dyDescent="0.3">
      <c r="A22">
        <v>26587</v>
      </c>
      <c r="B22" t="s">
        <v>63</v>
      </c>
      <c r="C22" s="95">
        <v>3085.94</v>
      </c>
      <c r="D22" s="95">
        <v>7721.55</v>
      </c>
    </row>
    <row r="23" spans="1:4" x14ac:dyDescent="0.3">
      <c r="A23">
        <v>90516</v>
      </c>
      <c r="B23" t="s">
        <v>61</v>
      </c>
      <c r="C23" s="95">
        <v>6542.73</v>
      </c>
      <c r="D23" s="95">
        <v>13957.32</v>
      </c>
    </row>
    <row r="24" spans="1:4" x14ac:dyDescent="0.3">
      <c r="A24">
        <v>39857</v>
      </c>
      <c r="B24" t="s">
        <v>65</v>
      </c>
      <c r="C24" s="95">
        <v>11170.99</v>
      </c>
      <c r="D24" s="95">
        <v>25209.66</v>
      </c>
    </row>
    <row r="25" spans="1:4" x14ac:dyDescent="0.3">
      <c r="A25">
        <v>93439</v>
      </c>
      <c r="B25" t="s">
        <v>60</v>
      </c>
      <c r="C25" s="95">
        <v>13310.7</v>
      </c>
      <c r="D25" s="95">
        <v>60713.93</v>
      </c>
    </row>
    <row r="26" spans="1:4" x14ac:dyDescent="0.3">
      <c r="A26">
        <v>2407</v>
      </c>
      <c r="B26" t="s">
        <v>8</v>
      </c>
      <c r="C26" s="95">
        <v>19964.2</v>
      </c>
      <c r="D26" s="95">
        <v>68320.95</v>
      </c>
    </row>
    <row r="27" spans="1:4" x14ac:dyDescent="0.3">
      <c r="A27">
        <v>9385</v>
      </c>
      <c r="B27" t="s">
        <v>59</v>
      </c>
      <c r="C27" s="95">
        <v>73379.350000000006</v>
      </c>
      <c r="D27" s="95">
        <v>454661.7</v>
      </c>
    </row>
  </sheetData>
  <autoFilter ref="A1:E27" xr:uid="{00000000-0009-0000-0000-000005000000}"/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1"/>
  <sheetViews>
    <sheetView zoomScaleNormal="100" workbookViewId="0">
      <selection activeCell="C19" sqref="C19"/>
    </sheetView>
  </sheetViews>
  <sheetFormatPr defaultColWidth="8.5546875" defaultRowHeight="14.4" x14ac:dyDescent="0.3"/>
  <cols>
    <col min="1" max="1" width="41.6640625" customWidth="1"/>
    <col min="2" max="2" width="28.88671875" customWidth="1"/>
    <col min="3" max="3" width="17.77734375" customWidth="1"/>
  </cols>
  <sheetData>
    <row r="1" spans="1:3" x14ac:dyDescent="0.3">
      <c r="A1" t="s">
        <v>139</v>
      </c>
      <c r="B1" t="s">
        <v>158</v>
      </c>
      <c r="C1" t="s">
        <v>159</v>
      </c>
    </row>
    <row r="2" spans="1:3" x14ac:dyDescent="0.3">
      <c r="A2" t="s">
        <v>170</v>
      </c>
      <c r="B2" s="95">
        <v>5908.99</v>
      </c>
      <c r="C2" s="95">
        <v>15434.54</v>
      </c>
    </row>
    <row r="3" spans="1:3" x14ac:dyDescent="0.3">
      <c r="A3" t="s">
        <v>171</v>
      </c>
      <c r="B3">
        <v>616.57000000000005</v>
      </c>
      <c r="C3" s="95">
        <v>1182.8699999999999</v>
      </c>
    </row>
    <row r="4" spans="1:3" x14ac:dyDescent="0.3">
      <c r="A4" t="s">
        <v>130</v>
      </c>
      <c r="B4">
        <v>25.97</v>
      </c>
      <c r="C4">
        <v>105.47</v>
      </c>
    </row>
    <row r="5" spans="1:3" x14ac:dyDescent="0.3">
      <c r="A5" t="s">
        <v>172</v>
      </c>
      <c r="B5">
        <v>89.64</v>
      </c>
      <c r="C5">
        <v>168</v>
      </c>
    </row>
    <row r="6" spans="1:3" x14ac:dyDescent="0.3">
      <c r="A6" t="s">
        <v>173</v>
      </c>
      <c r="B6">
        <v>533.4</v>
      </c>
      <c r="C6" s="95">
        <v>1595.6</v>
      </c>
    </row>
    <row r="7" spans="1:3" x14ac:dyDescent="0.3">
      <c r="A7" t="s">
        <v>77</v>
      </c>
      <c r="B7" s="95">
        <v>89452.38</v>
      </c>
      <c r="C7" s="95">
        <v>327409.34999999998</v>
      </c>
    </row>
    <row r="8" spans="1:3" x14ac:dyDescent="0.3">
      <c r="A8" t="s">
        <v>174</v>
      </c>
      <c r="B8">
        <v>150.47</v>
      </c>
      <c r="C8" s="95">
        <v>1621.85</v>
      </c>
    </row>
    <row r="9" spans="1:3" x14ac:dyDescent="0.3">
      <c r="A9" t="s">
        <v>175</v>
      </c>
      <c r="B9">
        <v>22.74</v>
      </c>
      <c r="C9">
        <v>65.03</v>
      </c>
    </row>
    <row r="10" spans="1:3" x14ac:dyDescent="0.3">
      <c r="A10" t="s">
        <v>115</v>
      </c>
      <c r="B10">
        <v>9.2200000000000006</v>
      </c>
      <c r="C10">
        <v>25.29</v>
      </c>
    </row>
    <row r="11" spans="1:3" x14ac:dyDescent="0.3">
      <c r="A11" t="s">
        <v>85</v>
      </c>
      <c r="B11" s="95">
        <v>8277.31</v>
      </c>
      <c r="C11" s="95">
        <v>21365.06</v>
      </c>
    </row>
    <row r="12" spans="1:3" x14ac:dyDescent="0.3">
      <c r="A12" t="s">
        <v>176</v>
      </c>
      <c r="B12">
        <v>80.569999999999993</v>
      </c>
      <c r="C12">
        <v>212.9</v>
      </c>
    </row>
    <row r="13" spans="1:3" x14ac:dyDescent="0.3">
      <c r="A13" t="s">
        <v>177</v>
      </c>
      <c r="B13">
        <v>109.13</v>
      </c>
      <c r="C13">
        <v>249.89</v>
      </c>
    </row>
    <row r="14" spans="1:3" x14ac:dyDescent="0.3">
      <c r="A14" t="s">
        <v>8</v>
      </c>
      <c r="B14" s="95">
        <v>2083.2800000000002</v>
      </c>
      <c r="C14" s="95">
        <v>7079.07</v>
      </c>
    </row>
    <row r="15" spans="1:3" x14ac:dyDescent="0.3">
      <c r="A15" t="s">
        <v>79</v>
      </c>
      <c r="B15" s="95">
        <v>27752.41</v>
      </c>
      <c r="C15" s="95">
        <v>72443.63</v>
      </c>
    </row>
    <row r="16" spans="1:3" x14ac:dyDescent="0.3">
      <c r="A16" t="s">
        <v>178</v>
      </c>
      <c r="B16" s="95">
        <v>1979</v>
      </c>
      <c r="C16" s="95">
        <v>4799.79</v>
      </c>
    </row>
    <row r="17" spans="1:3" x14ac:dyDescent="0.3">
      <c r="A17" t="s">
        <v>92</v>
      </c>
      <c r="B17">
        <v>188.56</v>
      </c>
      <c r="C17">
        <v>647.76</v>
      </c>
    </row>
    <row r="18" spans="1:3" x14ac:dyDescent="0.3">
      <c r="A18" t="s">
        <v>81</v>
      </c>
      <c r="B18" s="95">
        <v>25419.17</v>
      </c>
      <c r="C18" s="95">
        <v>106100.73</v>
      </c>
    </row>
    <row r="19" spans="1:3" x14ac:dyDescent="0.3">
      <c r="A19" t="s">
        <v>82</v>
      </c>
      <c r="B19" s="95">
        <v>1901.53</v>
      </c>
      <c r="C19" s="95">
        <v>4099.97</v>
      </c>
    </row>
    <row r="20" spans="1:3" x14ac:dyDescent="0.3">
      <c r="A20" t="s">
        <v>93</v>
      </c>
      <c r="B20">
        <v>372.75</v>
      </c>
      <c r="C20" s="95">
        <v>2339.7399999999998</v>
      </c>
    </row>
    <row r="21" spans="1:3" x14ac:dyDescent="0.3">
      <c r="A21" t="s">
        <v>94</v>
      </c>
      <c r="B21" s="95">
        <v>1313.92</v>
      </c>
      <c r="C21" s="95">
        <v>2959.48</v>
      </c>
    </row>
    <row r="22" spans="1:3" x14ac:dyDescent="0.3">
      <c r="A22" t="s">
        <v>179</v>
      </c>
      <c r="B22" s="95">
        <v>3654.7</v>
      </c>
      <c r="C22" s="95">
        <v>11649.51</v>
      </c>
    </row>
    <row r="23" spans="1:3" x14ac:dyDescent="0.3">
      <c r="A23" t="s">
        <v>89</v>
      </c>
      <c r="B23" s="95">
        <v>3712.13</v>
      </c>
      <c r="C23" s="95">
        <v>9104.23</v>
      </c>
    </row>
    <row r="24" spans="1:3" x14ac:dyDescent="0.3">
      <c r="A24" t="s">
        <v>84</v>
      </c>
      <c r="B24" s="95">
        <v>30906.41</v>
      </c>
      <c r="C24" s="95">
        <v>61551.47</v>
      </c>
    </row>
    <row r="25" spans="1:3" x14ac:dyDescent="0.3">
      <c r="A25" t="s">
        <v>78</v>
      </c>
      <c r="B25" s="95">
        <v>58633.54</v>
      </c>
      <c r="C25" s="95">
        <v>128465.86</v>
      </c>
    </row>
    <row r="26" spans="1:3" x14ac:dyDescent="0.3">
      <c r="A26" t="s">
        <v>180</v>
      </c>
      <c r="B26" s="95">
        <v>43069.8</v>
      </c>
      <c r="C26" s="95">
        <v>82585.490000000005</v>
      </c>
    </row>
    <row r="27" spans="1:3" x14ac:dyDescent="0.3">
      <c r="B27" s="95">
        <v>2038</v>
      </c>
      <c r="C27" s="95">
        <v>4999.96</v>
      </c>
    </row>
    <row r="28" spans="1:3" x14ac:dyDescent="0.3">
      <c r="A28" t="s">
        <v>86</v>
      </c>
      <c r="B28" s="95">
        <v>3052</v>
      </c>
      <c r="C28" s="95">
        <v>6329.92</v>
      </c>
    </row>
    <row r="29" spans="1:3" x14ac:dyDescent="0.3">
      <c r="A29" t="s">
        <v>96</v>
      </c>
      <c r="B29" s="95">
        <v>3870.19</v>
      </c>
      <c r="C29" s="95">
        <v>14145.82</v>
      </c>
    </row>
    <row r="30" spans="1:3" x14ac:dyDescent="0.3">
      <c r="A30" t="s">
        <v>83</v>
      </c>
      <c r="B30" s="95">
        <v>10296.56</v>
      </c>
      <c r="C30" s="95">
        <v>20435.93</v>
      </c>
    </row>
    <row r="31" spans="1:3" x14ac:dyDescent="0.3">
      <c r="A31" t="s">
        <v>91</v>
      </c>
      <c r="B31" s="95">
        <v>3083.3</v>
      </c>
      <c r="C31" s="95">
        <v>17775.560000000001</v>
      </c>
    </row>
    <row r="32" spans="1:3" x14ac:dyDescent="0.3">
      <c r="A32" t="s">
        <v>168</v>
      </c>
      <c r="B32">
        <v>143.28</v>
      </c>
      <c r="C32">
        <v>359.91</v>
      </c>
    </row>
    <row r="33" spans="1:3" x14ac:dyDescent="0.3">
      <c r="A33" t="s">
        <v>80</v>
      </c>
      <c r="B33" s="95">
        <v>9286.56</v>
      </c>
      <c r="C33" s="95">
        <v>17595.919999999998</v>
      </c>
    </row>
    <row r="34" spans="1:3" x14ac:dyDescent="0.3">
      <c r="A34" t="s">
        <v>181</v>
      </c>
      <c r="B34">
        <v>457.95</v>
      </c>
      <c r="C34" s="95">
        <v>1196.6600000000001</v>
      </c>
    </row>
    <row r="35" spans="1:3" x14ac:dyDescent="0.3">
      <c r="A35" t="s">
        <v>182</v>
      </c>
      <c r="B35">
        <v>737.93</v>
      </c>
      <c r="C35" s="95">
        <v>1072.48</v>
      </c>
    </row>
    <row r="36" spans="1:3" x14ac:dyDescent="0.3">
      <c r="A36" t="s">
        <v>61</v>
      </c>
      <c r="B36" s="95">
        <v>5764.2</v>
      </c>
      <c r="C36" s="95">
        <v>11023.62</v>
      </c>
    </row>
    <row r="37" spans="1:3" x14ac:dyDescent="0.3">
      <c r="A37" t="s">
        <v>72</v>
      </c>
      <c r="B37" s="95">
        <v>1371.52</v>
      </c>
      <c r="C37" s="95">
        <v>4854.21</v>
      </c>
    </row>
    <row r="38" spans="1:3" x14ac:dyDescent="0.3">
      <c r="A38" t="s">
        <v>183</v>
      </c>
      <c r="B38" s="95">
        <v>4022.06</v>
      </c>
      <c r="C38" s="95">
        <v>17888.71</v>
      </c>
    </row>
    <row r="39" spans="1:3" x14ac:dyDescent="0.3">
      <c r="A39" t="s">
        <v>75</v>
      </c>
      <c r="B39" s="95">
        <v>34614.370000000003</v>
      </c>
      <c r="C39" s="95">
        <v>91188.479999999996</v>
      </c>
    </row>
    <row r="40" spans="1:3" x14ac:dyDescent="0.3">
      <c r="A40" t="s">
        <v>76</v>
      </c>
      <c r="B40" s="95">
        <v>32890.839999999997</v>
      </c>
      <c r="C40" s="95">
        <v>97751.78</v>
      </c>
    </row>
    <row r="41" spans="1:3" x14ac:dyDescent="0.3">
      <c r="A41" t="s">
        <v>184</v>
      </c>
      <c r="B41">
        <v>197.05</v>
      </c>
      <c r="C41">
        <v>442.16</v>
      </c>
    </row>
  </sheetData>
  <autoFilter ref="A1:F41" xr:uid="{00000000-0009-0000-0000-000006000000}"/>
  <pageMargins left="0.7" right="0.7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6"/>
  <sheetViews>
    <sheetView zoomScaleNormal="100" workbookViewId="0">
      <selection activeCell="C19" sqref="C19"/>
    </sheetView>
  </sheetViews>
  <sheetFormatPr defaultColWidth="8.5546875" defaultRowHeight="14.4" x14ac:dyDescent="0.3"/>
  <cols>
    <col min="2" max="2" width="35.77734375" customWidth="1"/>
    <col min="3" max="3" width="28.88671875" customWidth="1"/>
    <col min="4" max="4" width="13.77734375" customWidth="1"/>
  </cols>
  <sheetData>
    <row r="1" spans="1:4" x14ac:dyDescent="0.3">
      <c r="A1" t="s">
        <v>157</v>
      </c>
      <c r="B1" t="s">
        <v>139</v>
      </c>
      <c r="C1" t="s">
        <v>158</v>
      </c>
      <c r="D1" t="s">
        <v>159</v>
      </c>
    </row>
    <row r="2" spans="1:4" x14ac:dyDescent="0.3">
      <c r="A2">
        <v>35</v>
      </c>
      <c r="B2" t="s">
        <v>185</v>
      </c>
      <c r="C2">
        <v>150.78</v>
      </c>
      <c r="D2">
        <v>293.85000000000002</v>
      </c>
    </row>
    <row r="3" spans="1:4" x14ac:dyDescent="0.3">
      <c r="A3">
        <v>95</v>
      </c>
      <c r="B3" t="s">
        <v>172</v>
      </c>
      <c r="C3">
        <v>70.44</v>
      </c>
      <c r="D3">
        <v>158.46</v>
      </c>
    </row>
    <row r="4" spans="1:4" x14ac:dyDescent="0.3">
      <c r="A4">
        <v>156</v>
      </c>
      <c r="B4" t="s">
        <v>186</v>
      </c>
      <c r="C4" s="95">
        <v>1726.17</v>
      </c>
      <c r="D4" s="95">
        <v>2906.94</v>
      </c>
    </row>
    <row r="5" spans="1:4" x14ac:dyDescent="0.3">
      <c r="A5">
        <v>349</v>
      </c>
      <c r="B5" t="s">
        <v>98</v>
      </c>
      <c r="C5" s="95">
        <v>142288.13</v>
      </c>
      <c r="D5" s="95">
        <v>477897.64</v>
      </c>
    </row>
    <row r="6" spans="1:4" x14ac:dyDescent="0.3">
      <c r="A6">
        <v>2564</v>
      </c>
      <c r="B6" t="s">
        <v>101</v>
      </c>
      <c r="C6" s="95">
        <v>12617.43</v>
      </c>
      <c r="D6" s="95">
        <v>24560.86</v>
      </c>
    </row>
    <row r="7" spans="1:4" x14ac:dyDescent="0.3">
      <c r="A7">
        <v>3233</v>
      </c>
      <c r="B7" t="s">
        <v>100</v>
      </c>
      <c r="C7" s="95">
        <v>3543.79</v>
      </c>
      <c r="D7" s="95">
        <v>8784</v>
      </c>
    </row>
    <row r="8" spans="1:4" x14ac:dyDescent="0.3">
      <c r="A8">
        <v>3405</v>
      </c>
      <c r="B8" t="s">
        <v>111</v>
      </c>
      <c r="C8">
        <v>540.80999999999995</v>
      </c>
      <c r="D8">
        <v>873.18</v>
      </c>
    </row>
    <row r="9" spans="1:4" x14ac:dyDescent="0.3">
      <c r="A9">
        <v>3674</v>
      </c>
      <c r="B9" t="s">
        <v>99</v>
      </c>
      <c r="C9" s="95">
        <v>19640.259999999998</v>
      </c>
      <c r="D9" s="95">
        <v>78953.56</v>
      </c>
    </row>
    <row r="10" spans="1:4" x14ac:dyDescent="0.3">
      <c r="A10">
        <v>4062</v>
      </c>
      <c r="B10" t="s">
        <v>187</v>
      </c>
      <c r="C10">
        <v>40.75</v>
      </c>
      <c r="D10">
        <v>238.64</v>
      </c>
    </row>
    <row r="11" spans="1:4" x14ac:dyDescent="0.3">
      <c r="A11">
        <v>9051</v>
      </c>
      <c r="B11" t="s">
        <v>102</v>
      </c>
      <c r="C11">
        <v>157.75</v>
      </c>
      <c r="D11">
        <v>422.96</v>
      </c>
    </row>
    <row r="12" spans="1:4" x14ac:dyDescent="0.3">
      <c r="A12">
        <v>37715</v>
      </c>
      <c r="B12" t="s">
        <v>188</v>
      </c>
      <c r="C12">
        <v>445.95</v>
      </c>
      <c r="D12">
        <v>743.24</v>
      </c>
    </row>
    <row r="13" spans="1:4" x14ac:dyDescent="0.3">
      <c r="A13">
        <v>57200</v>
      </c>
      <c r="B13" t="s">
        <v>189</v>
      </c>
      <c r="C13" s="95">
        <v>23854.799999999999</v>
      </c>
      <c r="D13" s="95">
        <v>37747.81</v>
      </c>
    </row>
    <row r="14" spans="1:4" x14ac:dyDescent="0.3">
      <c r="A14">
        <v>88764</v>
      </c>
      <c r="B14" t="s">
        <v>190</v>
      </c>
      <c r="C14" s="95">
        <v>2437.4</v>
      </c>
      <c r="D14" s="95">
        <v>5642.94</v>
      </c>
    </row>
    <row r="15" spans="1:4" x14ac:dyDescent="0.3">
      <c r="A15">
        <v>90516</v>
      </c>
      <c r="B15" t="s">
        <v>61</v>
      </c>
      <c r="C15" s="95">
        <v>11005.82</v>
      </c>
      <c r="D15" s="95">
        <v>20152.96</v>
      </c>
    </row>
    <row r="16" spans="1:4" x14ac:dyDescent="0.3">
      <c r="A16">
        <v>99014</v>
      </c>
      <c r="B16" t="s">
        <v>191</v>
      </c>
      <c r="C16">
        <v>32.020000000000003</v>
      </c>
      <c r="D16">
        <v>66.36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50"/>
  <sheetViews>
    <sheetView zoomScaleNormal="100" workbookViewId="0">
      <selection activeCell="C19" sqref="C19"/>
    </sheetView>
  </sheetViews>
  <sheetFormatPr defaultColWidth="8.5546875" defaultRowHeight="14.4" x14ac:dyDescent="0.3"/>
  <cols>
    <col min="2" max="2" width="42.21875" customWidth="1"/>
    <col min="3" max="3" width="28.88671875" customWidth="1"/>
    <col min="4" max="4" width="16" customWidth="1"/>
  </cols>
  <sheetData>
    <row r="1" spans="1:4" x14ac:dyDescent="0.3">
      <c r="A1" t="s">
        <v>157</v>
      </c>
      <c r="B1" t="s">
        <v>139</v>
      </c>
      <c r="C1" t="s">
        <v>158</v>
      </c>
      <c r="D1" t="s">
        <v>159</v>
      </c>
    </row>
    <row r="2" spans="1:4" x14ac:dyDescent="0.3">
      <c r="A2">
        <v>69</v>
      </c>
      <c r="B2" t="s">
        <v>130</v>
      </c>
      <c r="C2">
        <v>956.09</v>
      </c>
      <c r="D2" s="95">
        <v>3171.83</v>
      </c>
    </row>
    <row r="3" spans="1:4" x14ac:dyDescent="0.3">
      <c r="A3">
        <v>263</v>
      </c>
      <c r="B3" t="s">
        <v>142</v>
      </c>
      <c r="C3">
        <v>2.1800000000000002</v>
      </c>
      <c r="D3">
        <v>5.49</v>
      </c>
    </row>
    <row r="4" spans="1:4" x14ac:dyDescent="0.3">
      <c r="A4">
        <v>440</v>
      </c>
      <c r="B4" t="s">
        <v>35</v>
      </c>
      <c r="C4">
        <v>89.08</v>
      </c>
      <c r="D4">
        <v>164.93</v>
      </c>
    </row>
    <row r="5" spans="1:4" x14ac:dyDescent="0.3">
      <c r="A5">
        <v>446</v>
      </c>
      <c r="B5" t="s">
        <v>26</v>
      </c>
      <c r="C5" s="95">
        <v>11715.43</v>
      </c>
      <c r="D5" s="95">
        <v>36259.18</v>
      </c>
    </row>
    <row r="6" spans="1:4" x14ac:dyDescent="0.3">
      <c r="A6">
        <v>1190</v>
      </c>
      <c r="B6" t="s">
        <v>23</v>
      </c>
      <c r="C6" s="95">
        <v>6848.44</v>
      </c>
      <c r="D6" s="95">
        <v>15105.25</v>
      </c>
    </row>
    <row r="7" spans="1:4" x14ac:dyDescent="0.3">
      <c r="A7">
        <v>2146</v>
      </c>
      <c r="B7" t="s">
        <v>192</v>
      </c>
      <c r="C7">
        <v>81.27</v>
      </c>
      <c r="D7">
        <v>260.27999999999997</v>
      </c>
    </row>
    <row r="8" spans="1:4" x14ac:dyDescent="0.3">
      <c r="A8">
        <v>2407</v>
      </c>
      <c r="B8" t="s">
        <v>8</v>
      </c>
      <c r="C8">
        <v>318.02999999999997</v>
      </c>
      <c r="D8">
        <v>801.71</v>
      </c>
    </row>
    <row r="9" spans="1:4" x14ac:dyDescent="0.3">
      <c r="A9">
        <v>2921</v>
      </c>
      <c r="B9" t="s">
        <v>44</v>
      </c>
      <c r="C9" s="95">
        <v>1119.3800000000001</v>
      </c>
      <c r="D9" s="95">
        <v>4581.09</v>
      </c>
    </row>
    <row r="10" spans="1:4" x14ac:dyDescent="0.3">
      <c r="A10">
        <v>3102</v>
      </c>
      <c r="B10" t="s">
        <v>33</v>
      </c>
      <c r="C10" s="95">
        <v>389473.94</v>
      </c>
      <c r="D10" s="95">
        <v>1029566.12</v>
      </c>
    </row>
    <row r="11" spans="1:4" x14ac:dyDescent="0.3">
      <c r="A11">
        <v>3126</v>
      </c>
      <c r="B11" t="s">
        <v>147</v>
      </c>
      <c r="C11">
        <v>5.54</v>
      </c>
      <c r="D11">
        <v>11.99</v>
      </c>
    </row>
    <row r="12" spans="1:4" x14ac:dyDescent="0.3">
      <c r="A12">
        <v>3443</v>
      </c>
      <c r="B12" t="s">
        <v>12</v>
      </c>
      <c r="C12" s="95">
        <v>52824.25</v>
      </c>
      <c r="D12" s="95">
        <v>172448.18</v>
      </c>
    </row>
    <row r="13" spans="1:4" x14ac:dyDescent="0.3">
      <c r="A13">
        <v>3599</v>
      </c>
      <c r="B13" t="s">
        <v>107</v>
      </c>
      <c r="C13" s="95">
        <v>403508.36</v>
      </c>
      <c r="D13" s="95">
        <v>1374852.7</v>
      </c>
    </row>
    <row r="14" spans="1:4" x14ac:dyDescent="0.3">
      <c r="A14">
        <v>3663</v>
      </c>
      <c r="B14" t="s">
        <v>10</v>
      </c>
      <c r="C14" s="95">
        <v>1307.25</v>
      </c>
      <c r="D14" s="95">
        <v>4908.3500000000004</v>
      </c>
    </row>
    <row r="15" spans="1:4" x14ac:dyDescent="0.3">
      <c r="A15">
        <v>4118</v>
      </c>
      <c r="B15" t="s">
        <v>20</v>
      </c>
      <c r="C15" s="95">
        <v>8657.3799999999992</v>
      </c>
      <c r="D15" s="95">
        <v>31650.93</v>
      </c>
    </row>
    <row r="16" spans="1:4" x14ac:dyDescent="0.3">
      <c r="A16">
        <v>9244</v>
      </c>
      <c r="B16" t="s">
        <v>4</v>
      </c>
      <c r="C16" s="95">
        <v>1021781.25</v>
      </c>
      <c r="D16" s="95">
        <v>3571603.28</v>
      </c>
    </row>
    <row r="17" spans="1:4" x14ac:dyDescent="0.3">
      <c r="A17">
        <v>11626</v>
      </c>
      <c r="B17" t="s">
        <v>6</v>
      </c>
      <c r="C17" s="95">
        <v>37991.99</v>
      </c>
      <c r="D17" s="95">
        <v>111475.46</v>
      </c>
    </row>
    <row r="18" spans="1:4" x14ac:dyDescent="0.3">
      <c r="A18">
        <v>11689</v>
      </c>
      <c r="B18" t="s">
        <v>193</v>
      </c>
      <c r="C18" s="95">
        <v>12163.8</v>
      </c>
      <c r="D18" s="95">
        <v>35304.660000000003</v>
      </c>
    </row>
    <row r="19" spans="1:4" x14ac:dyDescent="0.3">
      <c r="A19">
        <v>12839</v>
      </c>
      <c r="B19" t="s">
        <v>34</v>
      </c>
      <c r="C19" s="95">
        <v>44751.38</v>
      </c>
      <c r="D19" s="95">
        <v>113245.2</v>
      </c>
    </row>
    <row r="20" spans="1:4" x14ac:dyDescent="0.3">
      <c r="A20">
        <v>12862</v>
      </c>
      <c r="B20" t="s">
        <v>40</v>
      </c>
      <c r="C20">
        <v>277.72000000000003</v>
      </c>
      <c r="D20">
        <v>755.72</v>
      </c>
    </row>
    <row r="21" spans="1:4" x14ac:dyDescent="0.3">
      <c r="A21">
        <v>25784</v>
      </c>
      <c r="B21" t="s">
        <v>194</v>
      </c>
      <c r="C21" s="95">
        <v>3025.88</v>
      </c>
      <c r="D21" s="95">
        <v>6326.84</v>
      </c>
    </row>
    <row r="22" spans="1:4" x14ac:dyDescent="0.3">
      <c r="A22">
        <v>26487</v>
      </c>
      <c r="B22" t="s">
        <v>15</v>
      </c>
      <c r="C22" s="95">
        <v>1568.4</v>
      </c>
      <c r="D22" s="95">
        <v>4574.5</v>
      </c>
    </row>
    <row r="23" spans="1:4" x14ac:dyDescent="0.3">
      <c r="A23">
        <v>39873</v>
      </c>
      <c r="B23" t="s">
        <v>56</v>
      </c>
      <c r="C23" s="95">
        <v>5014.8599999999997</v>
      </c>
      <c r="D23" s="95">
        <v>16091.86</v>
      </c>
    </row>
    <row r="24" spans="1:4" x14ac:dyDescent="0.3">
      <c r="A24">
        <v>44839</v>
      </c>
      <c r="B24" t="s">
        <v>21</v>
      </c>
      <c r="C24" s="95">
        <v>19122.68</v>
      </c>
      <c r="D24" s="95">
        <v>57094.879999999997</v>
      </c>
    </row>
    <row r="25" spans="1:4" x14ac:dyDescent="0.3">
      <c r="A25">
        <v>45789</v>
      </c>
      <c r="B25" t="s">
        <v>24</v>
      </c>
      <c r="C25" s="95">
        <v>95913.59</v>
      </c>
      <c r="D25" s="95">
        <v>403310.81</v>
      </c>
    </row>
    <row r="26" spans="1:4" x14ac:dyDescent="0.3">
      <c r="A26">
        <v>53441</v>
      </c>
      <c r="B26" t="s">
        <v>195</v>
      </c>
      <c r="C26" s="95">
        <v>1085.58</v>
      </c>
      <c r="D26" s="95">
        <v>2646.83</v>
      </c>
    </row>
    <row r="27" spans="1:4" x14ac:dyDescent="0.3">
      <c r="A27">
        <v>54687</v>
      </c>
      <c r="B27" t="s">
        <v>196</v>
      </c>
      <c r="C27" s="95">
        <v>3378.25</v>
      </c>
      <c r="D27" s="95">
        <v>8077.76</v>
      </c>
    </row>
    <row r="28" spans="1:4" x14ac:dyDescent="0.3">
      <c r="A28">
        <v>54946</v>
      </c>
      <c r="B28" t="s">
        <v>13</v>
      </c>
      <c r="C28" s="95">
        <v>1750.72</v>
      </c>
      <c r="D28" s="95">
        <v>3571.11</v>
      </c>
    </row>
    <row r="29" spans="1:4" x14ac:dyDescent="0.3">
      <c r="A29">
        <v>55451</v>
      </c>
      <c r="B29" t="s">
        <v>134</v>
      </c>
      <c r="C29" s="95">
        <v>37172.949999999997</v>
      </c>
      <c r="D29" s="95">
        <v>168197.19</v>
      </c>
    </row>
    <row r="30" spans="1:4" x14ac:dyDescent="0.3">
      <c r="A30">
        <v>58756</v>
      </c>
      <c r="B30" t="s">
        <v>17</v>
      </c>
      <c r="C30" s="95">
        <v>1270.21</v>
      </c>
      <c r="D30" s="95">
        <v>2317.35</v>
      </c>
    </row>
    <row r="31" spans="1:4" x14ac:dyDescent="0.3">
      <c r="A31">
        <v>59974</v>
      </c>
      <c r="B31" t="s">
        <v>5</v>
      </c>
      <c r="C31" s="95">
        <v>27769.18</v>
      </c>
      <c r="D31" s="95">
        <v>93867.66</v>
      </c>
    </row>
    <row r="32" spans="1:4" x14ac:dyDescent="0.3">
      <c r="A32">
        <v>68713</v>
      </c>
      <c r="B32" t="s">
        <v>27</v>
      </c>
      <c r="C32" s="95">
        <v>6051.23</v>
      </c>
      <c r="D32" s="95">
        <v>24774.55</v>
      </c>
    </row>
    <row r="33" spans="1:4" x14ac:dyDescent="0.3">
      <c r="A33">
        <v>69101</v>
      </c>
      <c r="B33" t="s">
        <v>32</v>
      </c>
      <c r="C33" s="95">
        <v>24696.13</v>
      </c>
      <c r="D33" s="95">
        <v>170172.18</v>
      </c>
    </row>
    <row r="34" spans="1:4" x14ac:dyDescent="0.3">
      <c r="A34">
        <v>70012</v>
      </c>
      <c r="B34" t="s">
        <v>7</v>
      </c>
      <c r="C34" s="95">
        <v>70591.7</v>
      </c>
      <c r="D34" s="95">
        <v>371976.93</v>
      </c>
    </row>
    <row r="35" spans="1:4" x14ac:dyDescent="0.3">
      <c r="A35">
        <v>70553</v>
      </c>
      <c r="B35" t="s">
        <v>46</v>
      </c>
      <c r="C35">
        <v>101.47</v>
      </c>
      <c r="D35">
        <v>169.98</v>
      </c>
    </row>
    <row r="36" spans="1:4" x14ac:dyDescent="0.3">
      <c r="A36">
        <v>71003</v>
      </c>
      <c r="B36" t="s">
        <v>29</v>
      </c>
      <c r="C36">
        <v>336.35</v>
      </c>
      <c r="D36">
        <v>846.57</v>
      </c>
    </row>
    <row r="37" spans="1:4" x14ac:dyDescent="0.3">
      <c r="A37">
        <v>74623</v>
      </c>
      <c r="B37" t="s">
        <v>31</v>
      </c>
      <c r="C37" s="95">
        <v>1712.7</v>
      </c>
      <c r="D37" s="95">
        <v>7707.15</v>
      </c>
    </row>
    <row r="38" spans="1:4" x14ac:dyDescent="0.3">
      <c r="A38">
        <v>84201</v>
      </c>
      <c r="B38" t="s">
        <v>47</v>
      </c>
      <c r="C38">
        <v>1.02</v>
      </c>
      <c r="D38">
        <v>3.98</v>
      </c>
    </row>
    <row r="39" spans="1:4" x14ac:dyDescent="0.3">
      <c r="A39">
        <v>87781</v>
      </c>
      <c r="B39" t="s">
        <v>197</v>
      </c>
      <c r="C39" s="95">
        <v>3573.38</v>
      </c>
      <c r="D39" s="95">
        <v>12260.39</v>
      </c>
    </row>
    <row r="40" spans="1:4" x14ac:dyDescent="0.3">
      <c r="A40">
        <v>88717</v>
      </c>
      <c r="B40" t="s">
        <v>16</v>
      </c>
      <c r="C40" s="95">
        <v>17669.16</v>
      </c>
      <c r="D40" s="95">
        <v>57497.35</v>
      </c>
    </row>
    <row r="41" spans="1:4" x14ac:dyDescent="0.3">
      <c r="A41">
        <v>89042</v>
      </c>
      <c r="B41" t="s">
        <v>18</v>
      </c>
      <c r="C41" s="95">
        <v>178566.22</v>
      </c>
      <c r="D41" s="95">
        <v>826228.67</v>
      </c>
    </row>
    <row r="42" spans="1:4" x14ac:dyDescent="0.3">
      <c r="A42">
        <v>89540</v>
      </c>
      <c r="B42" t="s">
        <v>151</v>
      </c>
      <c r="C42">
        <v>940.8</v>
      </c>
      <c r="D42" s="95">
        <v>2344.16</v>
      </c>
    </row>
    <row r="43" spans="1:4" x14ac:dyDescent="0.3">
      <c r="A43">
        <v>89877</v>
      </c>
      <c r="B43" t="s">
        <v>36</v>
      </c>
      <c r="C43" s="95">
        <v>2155.1799999999998</v>
      </c>
      <c r="D43" s="95">
        <v>3610.22</v>
      </c>
    </row>
    <row r="44" spans="1:4" x14ac:dyDescent="0.3">
      <c r="A44">
        <v>91505</v>
      </c>
      <c r="B44" t="s">
        <v>198</v>
      </c>
      <c r="C44" s="95">
        <v>223847.67</v>
      </c>
      <c r="D44" s="95">
        <v>545138.13</v>
      </c>
    </row>
    <row r="45" spans="1:4" x14ac:dyDescent="0.3">
      <c r="A45">
        <v>93429</v>
      </c>
      <c r="B45" t="s">
        <v>37</v>
      </c>
      <c r="C45" s="95">
        <v>63757.41</v>
      </c>
      <c r="D45" s="95">
        <v>275623.19</v>
      </c>
    </row>
    <row r="46" spans="1:4" x14ac:dyDescent="0.3">
      <c r="A46">
        <v>98720</v>
      </c>
      <c r="B46" t="s">
        <v>42</v>
      </c>
      <c r="C46" s="95">
        <v>71815.12</v>
      </c>
      <c r="D46" s="95">
        <v>245316.01</v>
      </c>
    </row>
    <row r="47" spans="1:4" x14ac:dyDescent="0.3">
      <c r="A47">
        <v>98813</v>
      </c>
      <c r="B47" t="s">
        <v>199</v>
      </c>
      <c r="C47" s="95">
        <v>9367.48</v>
      </c>
      <c r="D47" s="95">
        <v>29337.63</v>
      </c>
    </row>
    <row r="48" spans="1:4" x14ac:dyDescent="0.3">
      <c r="A48">
        <v>98860</v>
      </c>
      <c r="B48" t="s">
        <v>30</v>
      </c>
      <c r="C48" s="95">
        <v>22444.400000000001</v>
      </c>
      <c r="D48" s="95">
        <v>62066.42</v>
      </c>
    </row>
    <row r="49" spans="1:4" x14ac:dyDescent="0.3">
      <c r="A49">
        <v>99842</v>
      </c>
      <c r="B49" t="s">
        <v>19</v>
      </c>
      <c r="C49" s="95">
        <v>25979.119999999999</v>
      </c>
      <c r="D49" s="95">
        <v>94144.83</v>
      </c>
    </row>
    <row r="50" spans="1:4" x14ac:dyDescent="0.3">
      <c r="A50">
        <v>99989</v>
      </c>
      <c r="B50" t="s">
        <v>11</v>
      </c>
      <c r="C50" s="95">
        <v>38109.29</v>
      </c>
      <c r="D50" s="95">
        <v>113810.31</v>
      </c>
    </row>
  </sheetData>
  <autoFilter ref="A1:E50" xr:uid="{00000000-0009-0000-0000-000008000000}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Ulaz</vt:lpstr>
      <vt:lpstr>Izlaz COGS</vt:lpstr>
      <vt:lpstr>Izlaz VPC</vt:lpstr>
      <vt:lpstr>Baza</vt:lpstr>
      <vt:lpstr>Kretanje Lagera</vt:lpstr>
      <vt:lpstr>drinkware</vt:lpstr>
      <vt:lpstr>fitness</vt:lpstr>
      <vt:lpstr>gadgeti</vt:lpstr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Matija Lukić</dc:creator>
  <cp:lastModifiedBy>Monika Gelenčir</cp:lastModifiedBy>
  <cp:revision>0</cp:revision>
  <dcterms:created xsi:type="dcterms:W3CDTF">2025-05-27T08:41:04Z</dcterms:created>
  <dcterms:modified xsi:type="dcterms:W3CDTF">2026-05-21T08:20:18Z</dcterms:modified>
  <dc:language>en-US</dc:language>
</cp:coreProperties>
</file>