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By Category" sheetId="2" state="visible" r:id="rId2"/>
    <sheet xmlns:r="http://schemas.openxmlformats.org/officeDocument/2006/relationships" name="Top Articles" sheetId="3" state="visible" r:id="rId3"/>
    <sheet xmlns:r="http://schemas.openxmlformats.org/officeDocument/2006/relationships" name="Top 10 Growers" sheetId="4" state="visible" r:id="rId4"/>
    <sheet xmlns:r="http://schemas.openxmlformats.org/officeDocument/2006/relationships" name="Promo Boost" sheetId="5" state="visible" r:id="rId5"/>
    <sheet xmlns:r="http://schemas.openxmlformats.org/officeDocument/2006/relationships" name="Per Country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-&quot;"/>
    <numFmt numFmtId="165" formatCode="0.0%;(0.0%);&quot;-&quot;"/>
  </numFmts>
  <fonts count="9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1F3864"/>
      <sz val="11"/>
    </font>
    <font>
      <name val="Arial"/>
      <sz val="9"/>
    </font>
    <font>
      <name val="Arial"/>
      <b val="1"/>
      <sz val="10"/>
    </font>
    <font>
      <name val="Arial"/>
      <b val="1"/>
      <color rgb="00833C00"/>
      <sz val="9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1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wrapText="1"/>
    </xf>
    <xf numFmtId="0" fontId="7" fillId="3" borderId="1" pivotButton="0" quotePrefix="0" xfId="0"/>
    <xf numFmtId="164" fontId="7" fillId="3" borderId="1" pivotButton="0" quotePrefix="0" xfId="0"/>
    <xf numFmtId="165" fontId="7" fillId="3" borderId="1" pivotButton="0" quotePrefix="0" xfId="0"/>
    <xf numFmtId="0" fontId="8" fillId="4" borderId="0" applyAlignment="1" pivotButton="0" quotePrefix="0" xfId="0">
      <alignment horizontal="left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4" customWidth="1" min="3" max="3"/>
    <col width="12" customWidth="1" min="4" max="4"/>
    <col width="10" customWidth="1" min="5" max="5"/>
    <col width="10" customWidth="1" min="6" max="6"/>
  </cols>
  <sheetData>
    <row r="1">
      <c r="A1" s="1" t="inlineStr">
        <is>
          <t>WEB (Webshop) Sales — May 2026 vs April 2026</t>
        </is>
      </c>
    </row>
    <row r="2">
      <c r="A2" s="2" t="inlineStr">
        <is>
          <t>Channel: webshop (WSA-WSD). Day-matched May 1-24 vs Apr 1-24. Source: erp_transactions / webshop_coupon_orders (live Postgres).</t>
        </is>
      </c>
    </row>
    <row r="4">
      <c r="A4" s="3" t="inlineStr">
        <is>
          <t>Metric (all countries)</t>
        </is>
      </c>
      <c r="B4" s="4" t="inlineStr">
        <is>
          <t>Apr 1-24</t>
        </is>
      </c>
      <c r="C4" s="4" t="inlineStr">
        <is>
          <t>May 1-24</t>
        </is>
      </c>
      <c r="D4" s="4" t="inlineStr">
        <is>
          <t>Δ</t>
        </is>
      </c>
      <c r="E4" s="4" t="inlineStr">
        <is>
          <t>Δ %</t>
        </is>
      </c>
    </row>
    <row r="5">
      <c r="A5" s="5" t="inlineStr">
        <is>
          <t>Revenue (€)</t>
        </is>
      </c>
      <c r="B5" s="6" t="n">
        <v>252010.94</v>
      </c>
      <c r="C5" s="6" t="n">
        <v>338191.37</v>
      </c>
      <c r="D5" s="6">
        <f>C5-B5</f>
        <v/>
      </c>
      <c r="E5" s="7">
        <f>IF(B5=0,"",C5/B5-1)</f>
        <v/>
      </c>
    </row>
    <row r="6">
      <c r="A6" s="5" t="inlineStr">
        <is>
          <t>Units</t>
        </is>
      </c>
      <c r="B6" s="6" t="n">
        <v>12212</v>
      </c>
      <c r="C6" s="6" t="n">
        <v>17619</v>
      </c>
      <c r="D6" s="6">
        <f>C6-B6</f>
        <v/>
      </c>
      <c r="E6" s="7">
        <f>IF(B6=0,"",C6/B6-1)</f>
        <v/>
      </c>
    </row>
    <row r="7">
      <c r="A7" s="5" t="inlineStr">
        <is>
          <t>Margin / RUC (€)</t>
        </is>
      </c>
      <c r="B7" s="6" t="n">
        <v>94622.98</v>
      </c>
      <c r="C7" s="6" t="n">
        <v>119754.68</v>
      </c>
      <c r="D7" s="6">
        <f>C7-B7</f>
        <v/>
      </c>
      <c r="E7" s="7">
        <f>IF(B7=0,"",C7/B7-1)</f>
        <v/>
      </c>
    </row>
    <row r="8">
      <c r="A8" s="5" t="inlineStr">
        <is>
          <t>Order lines</t>
        </is>
      </c>
      <c r="B8" s="6" t="n">
        <v>6176</v>
      </c>
      <c r="C8" s="6" t="n">
        <v>9512</v>
      </c>
      <c r="D8" s="6">
        <f>C8-B8</f>
        <v/>
      </c>
      <c r="E8" s="7">
        <f>IF(B8=0,"",C8/B8-1)</f>
        <v/>
      </c>
    </row>
    <row r="9">
      <c r="A9" s="5" t="inlineStr">
        <is>
          <t>Avg price / unit (€)</t>
        </is>
      </c>
      <c r="B9" s="8">
        <f>B5/B6</f>
        <v/>
      </c>
      <c r="C9" s="8">
        <f>C5/C6</f>
        <v/>
      </c>
      <c r="D9" s="8">
        <f>C9-B9</f>
        <v/>
      </c>
      <c r="E9" s="9">
        <f>C9/B9-1</f>
        <v/>
      </c>
    </row>
    <row r="10">
      <c r="A10" s="5" t="inlineStr">
        <is>
          <t>Margin %</t>
        </is>
      </c>
      <c r="B10" s="9">
        <f>B7/B5</f>
        <v/>
      </c>
      <c r="C10" s="9">
        <f>C7/C5</f>
        <v/>
      </c>
      <c r="D10" s="9">
        <f>C10-B10</f>
        <v/>
      </c>
      <c r="E10" s="10" t="n"/>
    </row>
    <row r="12">
      <c r="A12" s="11" t="inlineStr">
        <is>
          <t>How to read this</t>
        </is>
      </c>
    </row>
    <row r="13">
      <c r="A13" s="12" t="inlineStr">
        <is>
          <t>Growth = all-countries, day-matched. Check the 'By Category' and 'Top 10 Growers' tabs for what drove it</t>
        </is>
      </c>
    </row>
    <row r="14">
      <c r="A14" s="12" t="inlineStr">
        <is>
          <t>(coupon column on Growers shows whether a SKU's growth was promo-driven or organic / a new-listing ramp).</t>
        </is>
      </c>
    </row>
    <row r="15">
      <c r="A15" s="12" t="inlineStr">
        <is>
          <t>CAVEAT: 'Per Country' can be distorted when webshop rows load without a store/country tag — see that tab.</t>
        </is>
      </c>
    </row>
    <row r="16">
      <c r="A16" s="12" t="inlineStr">
        <is>
          <t>CAVEAT: the latest month may be partial; windows are day-matched to the data cutoff.</t>
        </is>
      </c>
    </row>
  </sheetData>
  <mergeCells count="5">
    <mergeCell ref="A2:F2"/>
    <mergeCell ref="A16:F16"/>
    <mergeCell ref="A13:F13"/>
    <mergeCell ref="A14:F14"/>
    <mergeCell ref="A15:F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Webshop by category — May 2026 vs April 2026 (day-matched, all countries)</t>
        </is>
      </c>
    </row>
    <row r="3">
      <c r="A3" s="3" t="inlineStr">
        <is>
          <t>Category</t>
        </is>
      </c>
      <c r="B3" s="4" t="inlineStr">
        <is>
          <t xml:space="preserve">Apr 1-24 € </t>
        </is>
      </c>
      <c r="C3" s="4" t="inlineStr">
        <is>
          <t xml:space="preserve">May 1-24 € </t>
        </is>
      </c>
      <c r="D3" s="4" t="inlineStr">
        <is>
          <t xml:space="preserve">Δ € </t>
        </is>
      </c>
      <c r="E3" s="4" t="inlineStr">
        <is>
          <t>Δ % rev</t>
        </is>
      </c>
      <c r="F3" s="4" t="inlineStr">
        <is>
          <t>Apr 1-24 qty</t>
        </is>
      </c>
      <c r="G3" s="4" t="inlineStr">
        <is>
          <t>May 1-24 qty</t>
        </is>
      </c>
      <c r="H3" s="4" t="inlineStr">
        <is>
          <t>Δ % qty</t>
        </is>
      </c>
    </row>
    <row r="4">
      <c r="A4" s="5" t="inlineStr">
        <is>
          <t>PROTEINI</t>
        </is>
      </c>
      <c r="B4" s="6" t="n">
        <v>76594.89999999999</v>
      </c>
      <c r="C4" s="6" t="n">
        <v>131589.4</v>
      </c>
      <c r="D4" s="6">
        <f>C4-B4</f>
        <v/>
      </c>
      <c r="E4" s="7">
        <f>IF(B4=0,"",C4/B4-1)</f>
        <v/>
      </c>
      <c r="F4" s="6" t="n">
        <v>1808</v>
      </c>
      <c r="G4" s="6" t="n">
        <v>2689</v>
      </c>
      <c r="H4" s="7">
        <f>IF(F4=0,"",G4/F4-1)</f>
        <v/>
      </c>
    </row>
    <row r="5">
      <c r="A5" s="5" t="inlineStr">
        <is>
          <t>GADGETI</t>
        </is>
      </c>
      <c r="B5" s="6" t="n">
        <v>35515.26</v>
      </c>
      <c r="C5" s="6" t="n">
        <v>64918.87</v>
      </c>
      <c r="D5" s="6">
        <f>C5-B5</f>
        <v/>
      </c>
      <c r="E5" s="7">
        <f>IF(B5=0,"",C5/B5-1)</f>
        <v/>
      </c>
      <c r="F5" s="6" t="n">
        <v>111</v>
      </c>
      <c r="G5" s="6" t="n">
        <v>178</v>
      </c>
      <c r="H5" s="7">
        <f>IF(F5=0,"",G5/F5-1)</f>
        <v/>
      </c>
    </row>
    <row r="6">
      <c r="A6" s="5" t="inlineStr">
        <is>
          <t>SPORTSKA PREHRANA</t>
        </is>
      </c>
      <c r="B6" s="6" t="n">
        <v>57139.21</v>
      </c>
      <c r="C6" s="6" t="n">
        <v>63192.23</v>
      </c>
      <c r="D6" s="6">
        <f>C6-B6</f>
        <v/>
      </c>
      <c r="E6" s="7">
        <f>IF(B6=0,"",C6/B6-1)</f>
        <v/>
      </c>
      <c r="F6" s="6" t="n">
        <v>2687</v>
      </c>
      <c r="G6" s="6" t="n">
        <v>3296</v>
      </c>
      <c r="H6" s="7">
        <f>IF(F6=0,"",G6/F6-1)</f>
        <v/>
      </c>
    </row>
    <row r="7">
      <c r="A7" s="5" t="inlineStr">
        <is>
          <t>ODJEĆA I OBUĆA</t>
        </is>
      </c>
      <c r="B7" s="6" t="n">
        <v>26510.72</v>
      </c>
      <c r="C7" s="6" t="n">
        <v>26664.13</v>
      </c>
      <c r="D7" s="6">
        <f>C7-B7</f>
        <v/>
      </c>
      <c r="E7" s="7">
        <f>IF(B7=0,"",C7/B7-1)</f>
        <v/>
      </c>
      <c r="F7" s="6" t="n">
        <v>673</v>
      </c>
      <c r="G7" s="6" t="n">
        <v>804</v>
      </c>
      <c r="H7" s="7">
        <f>IF(F7=0,"",G7/F7-1)</f>
        <v/>
      </c>
    </row>
    <row r="8">
      <c r="A8" s="5" t="inlineStr">
        <is>
          <t>FITNESS OPREMA</t>
        </is>
      </c>
      <c r="B8" s="6" t="n">
        <v>30449.98</v>
      </c>
      <c r="C8" s="6" t="n">
        <v>24230.26</v>
      </c>
      <c r="D8" s="6">
        <f>C8-B8</f>
        <v/>
      </c>
      <c r="E8" s="7">
        <f>IF(B8=0,"",C8/B8-1)</f>
        <v/>
      </c>
      <c r="F8" s="6" t="n">
        <v>330</v>
      </c>
      <c r="G8" s="6" t="n">
        <v>452</v>
      </c>
      <c r="H8" s="7">
        <f>IF(F8=0,"",G8/F8-1)</f>
        <v/>
      </c>
    </row>
    <row r="9">
      <c r="A9" s="5" t="inlineStr">
        <is>
          <t>RTD &amp; SNACKS</t>
        </is>
      </c>
      <c r="B9" s="6" t="n">
        <v>11924.51</v>
      </c>
      <c r="C9" s="6" t="n">
        <v>12494.59</v>
      </c>
      <c r="D9" s="6">
        <f>C9-B9</f>
        <v/>
      </c>
      <c r="E9" s="7">
        <f>IF(B9=0,"",C9/B9-1)</f>
        <v/>
      </c>
      <c r="F9" s="6" t="n">
        <v>5306</v>
      </c>
      <c r="G9" s="6" t="n">
        <v>6900</v>
      </c>
      <c r="H9" s="7">
        <f>IF(F9=0,"",G9/F9-1)</f>
        <v/>
      </c>
    </row>
    <row r="10">
      <c r="A10" s="5" t="inlineStr">
        <is>
          <t>BIO I SUPERFOODS</t>
        </is>
      </c>
      <c r="B10" s="6" t="n">
        <v>8228.969999999999</v>
      </c>
      <c r="C10" s="6" t="n">
        <v>11391.58</v>
      </c>
      <c r="D10" s="6">
        <f>C10-B10</f>
        <v/>
      </c>
      <c r="E10" s="7">
        <f>IF(B10=0,"",C10/B10-1)</f>
        <v/>
      </c>
      <c r="F10" s="6" t="n">
        <v>796</v>
      </c>
      <c r="G10" s="6" t="n">
        <v>1163</v>
      </c>
      <c r="H10" s="7">
        <f>IF(F10=0,"",G10/F10-1)</f>
        <v/>
      </c>
    </row>
    <row r="11">
      <c r="A11" s="5" t="inlineStr">
        <is>
          <t>BORILAČKA OPREMA</t>
        </is>
      </c>
      <c r="B11" s="6" t="n">
        <v>2822.03</v>
      </c>
      <c r="C11" s="6" t="n">
        <v>3927.34</v>
      </c>
      <c r="D11" s="6">
        <f>C11-B11</f>
        <v/>
      </c>
      <c r="E11" s="7">
        <f>IF(B11=0,"",C11/B11-1)</f>
        <v/>
      </c>
      <c r="F11" s="6" t="n">
        <v>77</v>
      </c>
      <c r="G11" s="6" t="n">
        <v>119</v>
      </c>
      <c r="H11" s="7">
        <f>IF(F11=0,"",G11/F11-1)</f>
        <v/>
      </c>
    </row>
    <row r="12">
      <c r="A12" s="5" t="inlineStr">
        <is>
          <t>DRINKWARE I HOME</t>
        </is>
      </c>
      <c r="B12" s="6" t="n">
        <v>2625.37</v>
      </c>
      <c r="C12" s="6" t="n">
        <v>2959.75</v>
      </c>
      <c r="D12" s="6">
        <f>C12-B12</f>
        <v/>
      </c>
      <c r="E12" s="7">
        <f>IF(B12=0,"",C12/B12-1)</f>
        <v/>
      </c>
      <c r="F12" s="6" t="n">
        <v>423</v>
      </c>
      <c r="G12" s="6" t="n">
        <v>609</v>
      </c>
      <c r="H12" s="7">
        <f>IF(F12=0,"",G12/F12-1)</f>
        <v/>
      </c>
    </row>
    <row r="13">
      <c r="A13" s="5" t="inlineStr">
        <is>
          <t>(uncategorised)</t>
        </is>
      </c>
      <c r="B13" s="6" t="n">
        <v>0</v>
      </c>
      <c r="C13" s="6" t="n">
        <v>2474.8</v>
      </c>
      <c r="D13" s="6">
        <f>C13-B13</f>
        <v/>
      </c>
      <c r="E13" s="7">
        <f>IF(B13=0,"",C13/B13-1)</f>
        <v/>
      </c>
      <c r="F13" s="6" t="n">
        <v>0</v>
      </c>
      <c r="G13" s="6" t="n">
        <v>300</v>
      </c>
      <c r="H13" s="7">
        <f>IF(F13=0,"",G13/F13-1)</f>
        <v/>
      </c>
    </row>
    <row r="14">
      <c r="A14" s="5" t="inlineStr">
        <is>
          <t>OTHER</t>
        </is>
      </c>
      <c r="B14" s="6" t="n">
        <v>0</v>
      </c>
      <c r="C14" s="6" t="n">
        <v>2.64</v>
      </c>
      <c r="D14" s="6">
        <f>C14-B14</f>
        <v/>
      </c>
      <c r="E14" s="7">
        <f>IF(B14=0,"",C14/B14-1)</f>
        <v/>
      </c>
      <c r="F14" s="6" t="n">
        <v>0</v>
      </c>
      <c r="G14" s="6" t="n">
        <v>4</v>
      </c>
      <c r="H14" s="7">
        <f>IF(F14=0,"",G14/F14-1)</f>
        <v/>
      </c>
    </row>
    <row r="15">
      <c r="A15" s="5" t="inlineStr">
        <is>
          <t>GADGETS</t>
        </is>
      </c>
      <c r="B15" s="6" t="n">
        <v>199.99</v>
      </c>
      <c r="C15" s="6" t="n">
        <v>0</v>
      </c>
      <c r="D15" s="6">
        <f>C15-B15</f>
        <v/>
      </c>
      <c r="E15" s="7">
        <f>IF(B15=0,"",C15/B15-1)</f>
        <v/>
      </c>
      <c r="F15" s="6" t="n">
        <v>1</v>
      </c>
      <c r="G15" s="6" t="n">
        <v>0</v>
      </c>
      <c r="H15" s="7">
        <f>IF(F15=0,"",G15/F15-1)</f>
        <v/>
      </c>
    </row>
    <row r="16">
      <c r="A16" s="5" t="inlineStr">
        <is>
          <t>USLUGE</t>
        </is>
      </c>
      <c r="B16" s="6" t="n">
        <v>0</v>
      </c>
      <c r="C16" s="6" t="n">
        <v>-225.72</v>
      </c>
      <c r="D16" s="6">
        <f>C16-B16</f>
        <v/>
      </c>
      <c r="E16" s="7">
        <f>IF(B16=0,"",C16/B16-1)</f>
        <v/>
      </c>
      <c r="F16" s="6" t="n">
        <v>0</v>
      </c>
      <c r="G16" s="6" t="n">
        <v>54</v>
      </c>
      <c r="H16" s="7">
        <f>IF(F16=0,"",G16/F16-1)</f>
        <v/>
      </c>
    </row>
    <row r="17">
      <c r="A17" s="5" t="inlineStr">
        <is>
          <t>STORITVE</t>
        </is>
      </c>
      <c r="B17" s="6" t="n">
        <v>0</v>
      </c>
      <c r="C17" s="6" t="n">
        <v>-5428.5</v>
      </c>
      <c r="D17" s="6">
        <f>C17-B17</f>
        <v/>
      </c>
      <c r="E17" s="7">
        <f>IF(B17=0,"",C17/B17-1)</f>
        <v/>
      </c>
      <c r="F17" s="6" t="n">
        <v>0</v>
      </c>
      <c r="G17" s="6" t="n">
        <v>1051</v>
      </c>
      <c r="H17" s="7">
        <f>IF(F17=0,"",G17/F17-1)</f>
        <v/>
      </c>
    </row>
    <row r="18">
      <c r="A18" s="13" t="inlineStr">
        <is>
          <t>TOTAL</t>
        </is>
      </c>
      <c r="B18" s="14">
        <f>SUM(B4:B17)</f>
        <v/>
      </c>
      <c r="C18" s="14">
        <f>SUM(C4:C17)</f>
        <v/>
      </c>
      <c r="D18" s="14">
        <f>C18-B18</f>
        <v/>
      </c>
      <c r="E18" s="15">
        <f>C18/B18-1</f>
        <v/>
      </c>
      <c r="F18" s="14">
        <f>SUM(F4:F17)</f>
        <v/>
      </c>
      <c r="G18" s="14">
        <f>SUM(G4:G17)</f>
        <v/>
      </c>
      <c r="H18" s="15">
        <f>G18/F18-1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42" customWidth="1" min="2" max="2"/>
    <col width="18" customWidth="1" min="3" max="3"/>
    <col width="12" customWidth="1" min="4" max="4"/>
    <col width="10" customWidth="1" min="5" max="5"/>
  </cols>
  <sheetData>
    <row r="1">
      <c r="A1" s="1" t="inlineStr">
        <is>
          <t>Top 15 articles by May 2026 webshop revenue (May 1-24)</t>
        </is>
      </c>
    </row>
    <row r="3">
      <c r="A3" s="3" t="inlineStr">
        <is>
          <t>SKU</t>
        </is>
      </c>
      <c r="B3" s="4" t="inlineStr">
        <is>
          <t>Article</t>
        </is>
      </c>
      <c r="C3" s="4" t="inlineStr">
        <is>
          <t>Category</t>
        </is>
      </c>
      <c r="D3" s="4" t="inlineStr">
        <is>
          <t xml:space="preserve">May 1-24 € </t>
        </is>
      </c>
      <c r="E3" s="4" t="inlineStr">
        <is>
          <t>May 1-24 qty</t>
        </is>
      </c>
    </row>
    <row r="4">
      <c r="A4" s="5" t="inlineStr">
        <is>
          <t>POL09747</t>
        </is>
      </c>
      <c r="B4" s="5" t="inlineStr">
        <is>
          <t>Polleo 1st Whey 2,27kg Vanilla Madagascar</t>
        </is>
      </c>
      <c r="C4" s="5" t="inlineStr">
        <is>
          <t>PROTEINI</t>
        </is>
      </c>
      <c r="D4" s="6" t="n">
        <v>7219.14</v>
      </c>
      <c r="E4" s="6" t="n">
        <v>86</v>
      </c>
    </row>
    <row r="5">
      <c r="A5" s="5" t="inlineStr">
        <is>
          <t>GAR04755</t>
        </is>
      </c>
      <c r="B5" s="5" t="inlineStr">
        <is>
          <t>Fenix 8, 51 mm, Solar Sapphire, Carbon Gray DLC Tit., Black/Pebble Gray</t>
        </is>
      </c>
      <c r="C5" s="5" t="inlineStr">
        <is>
          <t>GADGETI</t>
        </is>
      </c>
      <c r="D5" s="6" t="n">
        <v>6609.93</v>
      </c>
      <c r="E5" s="6" t="n">
        <v>7</v>
      </c>
    </row>
    <row r="6">
      <c r="A6" s="5" t="inlineStr">
        <is>
          <t>POL12851</t>
        </is>
      </c>
      <c r="B6" s="5" t="inlineStr">
        <is>
          <t>Polleo Premium HydroX Whey 1,8kg Vanilla Gourmet</t>
        </is>
      </c>
      <c r="C6" s="5" t="inlineStr">
        <is>
          <t>PROTEINI</t>
        </is>
      </c>
      <c r="D6" s="6" t="n">
        <v>6564.83</v>
      </c>
      <c r="E6" s="6" t="n">
        <v>70</v>
      </c>
    </row>
    <row r="7">
      <c r="A7" s="5" t="inlineStr">
        <is>
          <t>POL12881</t>
        </is>
      </c>
      <c r="B7" s="5" t="inlineStr">
        <is>
          <t>Polleo NextGen Protein 2 kg Cookies &amp; Cream</t>
        </is>
      </c>
      <c r="C7" s="5" t="inlineStr">
        <is>
          <t>PROTEINI</t>
        </is>
      </c>
      <c r="D7" s="6" t="n">
        <v>5578.64</v>
      </c>
      <c r="E7" s="6" t="n">
        <v>136</v>
      </c>
    </row>
    <row r="8">
      <c r="A8" s="5" t="inlineStr">
        <is>
          <t>POL12879</t>
        </is>
      </c>
      <c r="B8" s="5" t="inlineStr">
        <is>
          <t>Polleo NextGen Protein 2 kg Chocolate</t>
        </is>
      </c>
      <c r="C8" s="5" t="inlineStr">
        <is>
          <t>PROTEINI</t>
        </is>
      </c>
      <c r="D8" s="6" t="n">
        <v>5538.64</v>
      </c>
      <c r="E8" s="6" t="n">
        <v>136</v>
      </c>
    </row>
    <row r="9">
      <c r="A9" s="5" t="inlineStr">
        <is>
          <t>POL09755</t>
        </is>
      </c>
      <c r="B9" s="5" t="inlineStr">
        <is>
          <t>Polleo Creatine Monohydrate 500g</t>
        </is>
      </c>
      <c r="C9" s="5" t="inlineStr">
        <is>
          <t>SPORTSKA PREHRANA</t>
        </is>
      </c>
      <c r="D9" s="6" t="n">
        <v>5266.68</v>
      </c>
      <c r="E9" s="6" t="n">
        <v>132</v>
      </c>
    </row>
    <row r="10">
      <c r="A10" s="5" t="inlineStr">
        <is>
          <t>GAR04841</t>
        </is>
      </c>
      <c r="B10" s="5" t="inlineStr">
        <is>
          <t>Fenix 8 Pro 47 mm LTE AMOLED Sapphire Carbon Gray Tit. Black Strap</t>
        </is>
      </c>
      <c r="C10" s="5" t="inlineStr">
        <is>
          <t>GADGETI</t>
        </is>
      </c>
      <c r="D10" s="6" t="n">
        <v>5119.95</v>
      </c>
      <c r="E10" s="6" t="n">
        <v>5</v>
      </c>
    </row>
    <row r="11">
      <c r="A11" s="5" t="inlineStr">
        <is>
          <t>POL12891</t>
        </is>
      </c>
      <c r="B11" s="5" t="inlineStr">
        <is>
          <t>Polleo 1st Whey 2,27kg Dubai Chocolate</t>
        </is>
      </c>
      <c r="C11" s="5" t="inlineStr">
        <is>
          <t>PROTEINI</t>
        </is>
      </c>
      <c r="D11" s="6" t="n">
        <v>4964.4</v>
      </c>
      <c r="E11" s="6" t="n">
        <v>60</v>
      </c>
    </row>
    <row r="12">
      <c r="A12" s="5" t="inlineStr">
        <is>
          <t>POL12880</t>
        </is>
      </c>
      <c r="B12" s="5" t="inlineStr">
        <is>
          <t>Polleo NextGen Protein 2 kg Vanilla</t>
        </is>
      </c>
      <c r="C12" s="5" t="inlineStr">
        <is>
          <t>PROTEINI</t>
        </is>
      </c>
      <c r="D12" s="6" t="n">
        <v>4958.8</v>
      </c>
      <c r="E12" s="6" t="n">
        <v>120</v>
      </c>
    </row>
    <row r="13">
      <c r="A13" s="5" t="inlineStr">
        <is>
          <t>POL09753</t>
        </is>
      </c>
      <c r="B13" s="5" t="inlineStr">
        <is>
          <t>Polleo Elite Creapure® Creatine 500g</t>
        </is>
      </c>
      <c r="C13" s="5" t="inlineStr">
        <is>
          <t>SPORTSKA PREHRANA</t>
        </is>
      </c>
      <c r="D13" s="6" t="n">
        <v>4899.02</v>
      </c>
      <c r="E13" s="6" t="n">
        <v>98</v>
      </c>
    </row>
    <row r="14">
      <c r="A14" s="5" t="inlineStr">
        <is>
          <t>POL09746</t>
        </is>
      </c>
      <c r="B14" s="5" t="inlineStr">
        <is>
          <t>Polleo 1st Whey 2,27kg Swiss Chocolate Supreme</t>
        </is>
      </c>
      <c r="C14" s="5" t="inlineStr">
        <is>
          <t>PROTEINI</t>
        </is>
      </c>
      <c r="D14" s="6" t="n">
        <v>4879.41</v>
      </c>
      <c r="E14" s="6" t="n">
        <v>59</v>
      </c>
    </row>
    <row r="15">
      <c r="A15" s="5" t="inlineStr">
        <is>
          <t>POL12607</t>
        </is>
      </c>
      <c r="B15" s="5" t="inlineStr">
        <is>
          <t>Polleo 1st  Whey 4,5kg Swiss Chocolate Supreme</t>
        </is>
      </c>
      <c r="C15" s="5" t="inlineStr">
        <is>
          <t>PROTEINI</t>
        </is>
      </c>
      <c r="D15" s="6" t="n">
        <v>4444.72</v>
      </c>
      <c r="E15" s="6" t="n">
        <v>28</v>
      </c>
    </row>
    <row r="16">
      <c r="A16" s="5" t="inlineStr">
        <is>
          <t>GAR04753</t>
        </is>
      </c>
      <c r="B16" s="5" t="inlineStr">
        <is>
          <t>Fenix 8, 47 mm, Solar Sapphire, Carbon Gray DLC Tit., Black/Pebble Gray</t>
        </is>
      </c>
      <c r="C16" s="5" t="inlineStr">
        <is>
          <t>GADGETI</t>
        </is>
      </c>
      <c r="D16" s="6" t="n">
        <v>4265.65</v>
      </c>
      <c r="E16" s="6" t="n">
        <v>5</v>
      </c>
    </row>
    <row r="17">
      <c r="A17" s="5" t="inlineStr">
        <is>
          <t>CON23203</t>
        </is>
      </c>
      <c r="B17" s="5" t="inlineStr">
        <is>
          <t>Concept2 Rowerg With Standard Legs</t>
        </is>
      </c>
      <c r="C17" s="5" t="inlineStr">
        <is>
          <t>FITNESS OPREMA</t>
        </is>
      </c>
      <c r="D17" s="6" t="n">
        <v>3749.97</v>
      </c>
      <c r="E17" s="6" t="n">
        <v>3</v>
      </c>
    </row>
    <row r="18">
      <c r="A18" s="5" t="inlineStr">
        <is>
          <t>POL09901</t>
        </is>
      </c>
      <c r="B18" s="5" t="inlineStr">
        <is>
          <t>Polleo 1st Whey 2,27kg White Choco Buenissimo</t>
        </is>
      </c>
      <c r="C18" s="5" t="inlineStr">
        <is>
          <t>PROTEINI</t>
        </is>
      </c>
      <c r="D18" s="6" t="n">
        <v>3459.58</v>
      </c>
      <c r="E18" s="6" t="n">
        <v>42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40" customWidth="1" min="2" max="2"/>
    <col width="16" customWidth="1" min="3" max="3"/>
    <col width="10" customWidth="1" min="4" max="4"/>
    <col width="10" customWidth="1" min="5" max="5"/>
    <col width="10" customWidth="1" min="6" max="6"/>
    <col width="9" customWidth="1" min="7" max="7"/>
    <col width="9" customWidth="1" min="8" max="8"/>
    <col width="13" customWidth="1" min="9" max="9"/>
    <col width="11" customWidth="1" min="10" max="10"/>
    <col width="20" customWidth="1" min="11" max="11"/>
  </cols>
  <sheetData>
    <row r="1">
      <c r="A1" s="1" t="inlineStr">
        <is>
          <t>Top 10 growers — webshop revenue Δ, May 1-24 vs Apr 1-24</t>
        </is>
      </c>
    </row>
    <row r="3">
      <c r="A3" s="3" t="inlineStr">
        <is>
          <t>SKU</t>
        </is>
      </c>
      <c r="B3" s="4" t="inlineStr">
        <is>
          <t>Article</t>
        </is>
      </c>
      <c r="C3" s="4" t="inlineStr">
        <is>
          <t>Category</t>
        </is>
      </c>
      <c r="D3" s="4" t="inlineStr">
        <is>
          <t xml:space="preserve">Apr 1-24 € </t>
        </is>
      </c>
      <c r="E3" s="4" t="inlineStr">
        <is>
          <t xml:space="preserve">May 1-24 € </t>
        </is>
      </c>
      <c r="F3" s="4" t="inlineStr">
        <is>
          <t xml:space="preserve">Δ € </t>
        </is>
      </c>
      <c r="G3" s="4" t="inlineStr">
        <is>
          <t>Apr 1-24 qty</t>
        </is>
      </c>
      <c r="H3" s="4" t="inlineStr">
        <is>
          <t>May 1-24 qty</t>
        </is>
      </c>
      <c r="I3" s="4" t="inlineStr">
        <is>
          <t>Coupon units</t>
        </is>
      </c>
      <c r="J3" s="4" t="inlineStr">
        <is>
          <t>Avg disc %</t>
        </is>
      </c>
      <c r="K3" s="4" t="inlineStr">
        <is>
          <t>Driver</t>
        </is>
      </c>
    </row>
    <row r="4">
      <c r="A4" s="5" t="inlineStr">
        <is>
          <t>GAR04755</t>
        </is>
      </c>
      <c r="B4" s="5" t="inlineStr">
        <is>
          <t>Fenix 8, 51 mm, Solar Sapphire, Carbon G</t>
        </is>
      </c>
      <c r="C4" s="5" t="inlineStr">
        <is>
          <t>GADGETI</t>
        </is>
      </c>
      <c r="D4" s="6" t="n">
        <v>1029.99</v>
      </c>
      <c r="E4" s="6" t="n">
        <v>6609.93</v>
      </c>
      <c r="F4" s="6">
        <f>E4-D4</f>
        <v/>
      </c>
      <c r="G4" s="6" t="n">
        <v>1</v>
      </c>
      <c r="H4" s="6" t="n">
        <v>7</v>
      </c>
      <c r="I4" s="6" t="n">
        <v>0</v>
      </c>
      <c r="J4" s="7" t="n"/>
      <c r="K4" s="5" t="inlineStr">
        <is>
          <t>Organic / availability</t>
        </is>
      </c>
    </row>
    <row r="5">
      <c r="A5" s="5" t="inlineStr">
        <is>
          <t>GAR04841</t>
        </is>
      </c>
      <c r="B5" s="5" t="inlineStr">
        <is>
          <t>Fenix 8 Pro 47 mm LTE AMOLED Sapphire Ca</t>
        </is>
      </c>
      <c r="C5" s="5" t="inlineStr">
        <is>
          <t>GADGETI</t>
        </is>
      </c>
      <c r="D5" s="6" t="n">
        <v>0</v>
      </c>
      <c r="E5" s="6" t="n">
        <v>5119.95</v>
      </c>
      <c r="F5" s="6">
        <f>E5-D5</f>
        <v/>
      </c>
      <c r="G5" s="6" t="n">
        <v>0</v>
      </c>
      <c r="H5" s="6" t="n">
        <v>5</v>
      </c>
      <c r="I5" s="6" t="n">
        <v>0</v>
      </c>
      <c r="J5" s="7" t="n"/>
      <c r="K5" s="5" t="inlineStr">
        <is>
          <t>New listing ramp</t>
        </is>
      </c>
    </row>
    <row r="6">
      <c r="A6" s="5" t="inlineStr">
        <is>
          <t>POL12891</t>
        </is>
      </c>
      <c r="B6" s="5" t="inlineStr">
        <is>
          <t>Polleo 1st Whey 2,27kg Dubai Chocolate</t>
        </is>
      </c>
      <c r="C6" s="5" t="inlineStr">
        <is>
          <t>PROTEINI</t>
        </is>
      </c>
      <c r="D6" s="6" t="n">
        <v>0</v>
      </c>
      <c r="E6" s="6" t="n">
        <v>4964.4</v>
      </c>
      <c r="F6" s="6">
        <f>E6-D6</f>
        <v/>
      </c>
      <c r="G6" s="6" t="n">
        <v>0</v>
      </c>
      <c r="H6" s="6" t="n">
        <v>60</v>
      </c>
      <c r="I6" s="6" t="n">
        <v>0</v>
      </c>
      <c r="J6" s="7" t="n"/>
      <c r="K6" s="5" t="inlineStr">
        <is>
          <t>New listing ramp</t>
        </is>
      </c>
    </row>
    <row r="7">
      <c r="A7" s="5" t="inlineStr">
        <is>
          <t>POL12879</t>
        </is>
      </c>
      <c r="B7" s="5" t="inlineStr">
        <is>
          <t>Polleo NextGen Protein 2 kg Chocolate</t>
        </is>
      </c>
      <c r="C7" s="5" t="inlineStr">
        <is>
          <t>PROTEINI</t>
        </is>
      </c>
      <c r="D7" s="6" t="n">
        <v>779.87</v>
      </c>
      <c r="E7" s="6" t="n">
        <v>5538.64</v>
      </c>
      <c r="F7" s="6">
        <f>E7-D7</f>
        <v/>
      </c>
      <c r="G7" s="6" t="n">
        <v>13</v>
      </c>
      <c r="H7" s="6" t="n">
        <v>136</v>
      </c>
      <c r="I7" s="6" t="n">
        <v>0</v>
      </c>
      <c r="J7" s="7" t="n"/>
      <c r="K7" s="5" t="inlineStr">
        <is>
          <t>Organic / availability</t>
        </is>
      </c>
    </row>
    <row r="8">
      <c r="A8" s="5" t="inlineStr">
        <is>
          <t>POL09747</t>
        </is>
      </c>
      <c r="B8" s="5" t="inlineStr">
        <is>
          <t>Polleo 1st Whey 2,27kg Vanilla Madagasca</t>
        </is>
      </c>
      <c r="C8" s="5" t="inlineStr">
        <is>
          <t>PROTEINI</t>
        </is>
      </c>
      <c r="D8" s="6" t="n">
        <v>2639.68</v>
      </c>
      <c r="E8" s="6" t="n">
        <v>7219.14</v>
      </c>
      <c r="F8" s="6">
        <f>E8-D8</f>
        <v/>
      </c>
      <c r="G8" s="6" t="n">
        <v>32</v>
      </c>
      <c r="H8" s="6" t="n">
        <v>86</v>
      </c>
      <c r="I8" s="6" t="n">
        <v>0</v>
      </c>
      <c r="J8" s="7" t="n"/>
      <c r="K8" s="5" t="inlineStr">
        <is>
          <t>Organic / availability</t>
        </is>
      </c>
    </row>
    <row r="9">
      <c r="A9" s="5" t="inlineStr">
        <is>
          <t>POL12881</t>
        </is>
      </c>
      <c r="B9" s="5" t="inlineStr">
        <is>
          <t>Polleo NextGen Protein 2 kg Cookies &amp; Cr</t>
        </is>
      </c>
      <c r="C9" s="5" t="inlineStr">
        <is>
          <t>PROTEINI</t>
        </is>
      </c>
      <c r="D9" s="6" t="n">
        <v>1259.79</v>
      </c>
      <c r="E9" s="6" t="n">
        <v>5578.64</v>
      </c>
      <c r="F9" s="6">
        <f>E9-D9</f>
        <v/>
      </c>
      <c r="G9" s="6" t="n">
        <v>21</v>
      </c>
      <c r="H9" s="6" t="n">
        <v>136</v>
      </c>
      <c r="I9" s="6" t="n">
        <v>0</v>
      </c>
      <c r="J9" s="7" t="n"/>
      <c r="K9" s="5" t="inlineStr">
        <is>
          <t>Organic / availability</t>
        </is>
      </c>
    </row>
    <row r="10">
      <c r="A10" s="5" t="inlineStr">
        <is>
          <t>POL12851</t>
        </is>
      </c>
      <c r="B10" s="5" t="inlineStr">
        <is>
          <t>Polleo Premium HydroX Whey 1,8kg Vanilla</t>
        </is>
      </c>
      <c r="C10" s="5" t="inlineStr">
        <is>
          <t>PROTEINI</t>
        </is>
      </c>
      <c r="D10" s="6" t="n">
        <v>2314.88</v>
      </c>
      <c r="E10" s="6" t="n">
        <v>6564.83</v>
      </c>
      <c r="F10" s="6">
        <f>E10-D10</f>
        <v/>
      </c>
      <c r="G10" s="6" t="n">
        <v>25</v>
      </c>
      <c r="H10" s="6" t="n">
        <v>70</v>
      </c>
      <c r="I10" s="6" t="n">
        <v>0</v>
      </c>
      <c r="J10" s="7" t="n"/>
      <c r="K10" s="5" t="inlineStr">
        <is>
          <t>Organic / availability</t>
        </is>
      </c>
    </row>
    <row r="11">
      <c r="A11" s="5" t="inlineStr">
        <is>
          <t>POL12880</t>
        </is>
      </c>
      <c r="B11" s="5" t="inlineStr">
        <is>
          <t>Polleo NextGen Protein 2 kg Vanilla</t>
        </is>
      </c>
      <c r="C11" s="5" t="inlineStr">
        <is>
          <t>PROTEINI</t>
        </is>
      </c>
      <c r="D11" s="6" t="n">
        <v>839.86</v>
      </c>
      <c r="E11" s="6" t="n">
        <v>4958.8</v>
      </c>
      <c r="F11" s="6">
        <f>E11-D11</f>
        <v/>
      </c>
      <c r="G11" s="6" t="n">
        <v>14</v>
      </c>
      <c r="H11" s="6" t="n">
        <v>120</v>
      </c>
      <c r="I11" s="6" t="n">
        <v>0</v>
      </c>
      <c r="J11" s="7" t="n"/>
      <c r="K11" s="5" t="inlineStr">
        <is>
          <t>Organic / availability</t>
        </is>
      </c>
    </row>
    <row r="12">
      <c r="A12" s="5" t="inlineStr">
        <is>
          <t>POL12607</t>
        </is>
      </c>
      <c r="B12" s="5" t="inlineStr">
        <is>
          <t>Polleo 1st  Whey 4,5kg Swiss Chocolate S</t>
        </is>
      </c>
      <c r="C12" s="5" t="inlineStr">
        <is>
          <t>PROTEINI</t>
        </is>
      </c>
      <c r="D12" s="6" t="n">
        <v>1419.91</v>
      </c>
      <c r="E12" s="6" t="n">
        <v>4444.72</v>
      </c>
      <c r="F12" s="6">
        <f>E12-D12</f>
        <v/>
      </c>
      <c r="G12" s="6" t="n">
        <v>9</v>
      </c>
      <c r="H12" s="6" t="n">
        <v>28</v>
      </c>
      <c r="I12" s="6" t="n">
        <v>0</v>
      </c>
      <c r="J12" s="7" t="n"/>
      <c r="K12" s="5" t="inlineStr">
        <is>
          <t>Organic / availability</t>
        </is>
      </c>
    </row>
    <row r="13">
      <c r="A13" s="5" t="inlineStr">
        <is>
          <t>POL12847</t>
        </is>
      </c>
      <c r="B13" s="5" t="inlineStr">
        <is>
          <t>Polleo Premium HydroX Whey 1,8kg  Chocol</t>
        </is>
      </c>
      <c r="C13" s="5" t="inlineStr">
        <is>
          <t>PROTEINI</t>
        </is>
      </c>
      <c r="D13" s="6" t="n">
        <v>279.99</v>
      </c>
      <c r="E13" s="6" t="n">
        <v>2329.91</v>
      </c>
      <c r="F13" s="6">
        <f>E13-D13</f>
        <v/>
      </c>
      <c r="G13" s="6" t="n">
        <v>3</v>
      </c>
      <c r="H13" s="6" t="n">
        <v>25</v>
      </c>
      <c r="I13" s="6" t="n">
        <v>0</v>
      </c>
      <c r="J13" s="7" t="n"/>
      <c r="K13" s="5" t="inlineStr">
        <is>
          <t>Organic / availability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4" customWidth="1" min="3" max="3"/>
    <col width="14" customWidth="1" min="4" max="4"/>
    <col width="16" customWidth="1" min="5" max="5"/>
    <col width="14" customWidth="1" min="6" max="6"/>
  </cols>
  <sheetData>
    <row r="1">
      <c r="A1" s="1" t="inlineStr">
        <is>
          <t>Promo boost — webshop coupon penetration (aligned to coupon-log coverage)</t>
        </is>
      </c>
    </row>
    <row r="3">
      <c r="A3" s="3" t="inlineStr">
        <is>
          <t>Window</t>
        </is>
      </c>
      <c r="B3" s="4" t="inlineStr">
        <is>
          <t>Web units</t>
        </is>
      </c>
      <c r="C3" s="4" t="inlineStr">
        <is>
          <t>Coupon units</t>
        </is>
      </c>
      <c r="D3" s="4" t="inlineStr">
        <is>
          <t>Penetration %</t>
        </is>
      </c>
      <c r="E3" s="4" t="inlineStr">
        <is>
          <t>Avg discount %</t>
        </is>
      </c>
      <c r="F3" s="4" t="inlineStr">
        <is>
          <t>Coupon orders</t>
        </is>
      </c>
    </row>
    <row r="4">
      <c r="A4" s="5" t="inlineStr">
        <is>
          <t>Apr 1-14</t>
        </is>
      </c>
      <c r="B4" s="6" t="n">
        <v>6864</v>
      </c>
      <c r="C4" s="6" t="n">
        <v>660</v>
      </c>
      <c r="D4" s="7">
        <f>IF(B4=0,"",C4/B4)</f>
        <v/>
      </c>
      <c r="E4" s="7" t="n">
        <v>0.421</v>
      </c>
      <c r="F4" s="6" t="n">
        <v>226</v>
      </c>
    </row>
    <row r="5">
      <c r="A5" s="5" t="inlineStr">
        <is>
          <t>May 1-14</t>
        </is>
      </c>
      <c r="B5" s="6" t="n">
        <v>10372</v>
      </c>
      <c r="C5" s="6" t="n">
        <v>2259</v>
      </c>
      <c r="D5" s="7">
        <f>IF(B5=0,"",C5/B5)</f>
        <v/>
      </c>
      <c r="E5" s="7" t="n">
        <v>0.206</v>
      </c>
      <c r="F5" s="6" t="n">
        <v>1800</v>
      </c>
    </row>
    <row r="7">
      <c r="A7" s="2" t="inlineStr">
        <is>
          <t>Penetration = coupon units / total webshop units in the same window. Rising penetration with a falling average discount = a broad sitewide code rather than deep targeted cuts.</t>
        </is>
      </c>
    </row>
  </sheetData>
  <mergeCells count="1">
    <mergeCell ref="A7:F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0" customWidth="1" min="5" max="5"/>
    <col width="10" customWidth="1" min="6" max="6"/>
  </cols>
  <sheetData>
    <row r="1">
      <c r="A1" s="1" t="inlineStr">
        <is>
          <t>Webshop per country — May 2026 vs April 2026 (day-matched)</t>
        </is>
      </c>
    </row>
    <row r="3" ht="58" customHeight="1">
      <c r="A3" s="16" t="inlineStr">
        <is>
          <t>⚠ DATA CAVEAT: webshop rows that load without a store_id fall into '(unknown)' instead of their country. If a month has a big '(unknown)' bucket, the per-country split is distorted (the '(unknown)' is almost certainly HR). An 'HR adjusted' row adds '(unknown)' back to HR. Webshop is ~99% Croatia; treat the split as directional.</t>
        </is>
      </c>
    </row>
    <row r="5">
      <c r="A5" s="3" t="inlineStr">
        <is>
          <t>Country</t>
        </is>
      </c>
      <c r="B5" s="4" t="inlineStr">
        <is>
          <t xml:space="preserve">Apr 1-24 € </t>
        </is>
      </c>
      <c r="C5" s="4" t="inlineStr">
        <is>
          <t xml:space="preserve">May 1-24 € </t>
        </is>
      </c>
      <c r="D5" s="4" t="inlineStr">
        <is>
          <t>Δ % rev</t>
        </is>
      </c>
      <c r="E5" s="4" t="inlineStr">
        <is>
          <t>Apr 1-24 qty</t>
        </is>
      </c>
      <c r="F5" s="4" t="inlineStr">
        <is>
          <t>May 1-24 qty</t>
        </is>
      </c>
    </row>
    <row r="6">
      <c r="A6" s="5" t="inlineStr">
        <is>
          <t>HR</t>
        </is>
      </c>
      <c r="B6" s="6" t="n">
        <v>250678.45</v>
      </c>
      <c r="C6" s="6" t="n">
        <v>260181.02</v>
      </c>
      <c r="D6" s="7">
        <f>IF(B6=0,"n/a",C6/B6-1)</f>
        <v/>
      </c>
      <c r="E6" s="6" t="n">
        <v>12123</v>
      </c>
      <c r="F6" s="6" t="n">
        <v>12816</v>
      </c>
    </row>
    <row r="7">
      <c r="A7" s="5" t="inlineStr">
        <is>
          <t>(unknown)</t>
        </is>
      </c>
      <c r="B7" s="6" t="n">
        <v>0</v>
      </c>
      <c r="C7" s="6" t="n">
        <v>77077.62</v>
      </c>
      <c r="D7" s="7">
        <f>IF(B7=0,"n/a",C7/B7-1)</f>
        <v/>
      </c>
      <c r="E7" s="6" t="n">
        <v>0</v>
      </c>
      <c r="F7" s="6" t="n">
        <v>4771</v>
      </c>
    </row>
    <row r="8">
      <c r="A8" s="5" t="inlineStr">
        <is>
          <t>SI</t>
        </is>
      </c>
      <c r="B8" s="6" t="n">
        <v>1332.49</v>
      </c>
      <c r="C8" s="6" t="n">
        <v>932.73</v>
      </c>
      <c r="D8" s="7">
        <f>IF(B8=0,"n/a",C8/B8-1)</f>
        <v/>
      </c>
      <c r="E8" s="6" t="n">
        <v>89</v>
      </c>
      <c r="F8" s="6" t="n">
        <v>32</v>
      </c>
    </row>
    <row r="10">
      <c r="A10" s="13" t="inlineStr">
        <is>
          <t>HR adjusted (HR + unknown)</t>
        </is>
      </c>
      <c r="B10" s="14">
        <f>B6+B7</f>
        <v/>
      </c>
      <c r="C10" s="14">
        <f>C6+C7</f>
        <v/>
      </c>
      <c r="D10" s="15">
        <f>C10/B10-1</f>
        <v/>
      </c>
      <c r="E10" s="14">
        <f>E6+E7</f>
        <v/>
      </c>
      <c r="F10" s="14">
        <f>F6+F7</f>
        <v/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2026-05-29T08:26:10Z</dcterms:created>
  <dcterms:modified xmlns:dcterms="http://purl.org/dc/terms/" xmlns:xsi="http://www.w3.org/2001/XMLSchema-instance" xsi:type="dcterms:W3CDTF">2026-05-29T08:26:10Z</dcterms:modified>
</cp:coreProperties>
</file>